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20730" windowHeight="1176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B17" i="1" l="1"/>
  <c r="B16" i="1"/>
  <c r="B18" i="1"/>
  <c r="D15" i="1" l="1"/>
  <c r="B15" i="1" s="1"/>
  <c r="Z18" i="1" l="1"/>
  <c r="Z17" i="1"/>
  <c r="Z16" i="1"/>
  <c r="Z15" i="1"/>
  <c r="K18" i="1" l="1"/>
  <c r="K17" i="1"/>
  <c r="K16" i="1"/>
  <c r="S18" i="1"/>
  <c r="S17" i="1"/>
  <c r="S16" i="1"/>
  <c r="S15" i="1"/>
  <c r="Q18" i="1"/>
  <c r="Q17" i="1"/>
  <c r="Q16" i="1"/>
  <c r="Q15" i="1"/>
  <c r="O18" i="1" l="1"/>
  <c r="O17" i="1"/>
  <c r="O16" i="1"/>
  <c r="O15" i="1"/>
  <c r="M18" i="1"/>
  <c r="M17" i="1"/>
  <c r="M16" i="1"/>
  <c r="M15" i="1"/>
  <c r="K15" i="1"/>
  <c r="E18" i="1"/>
  <c r="E17" i="1"/>
  <c r="E16" i="1"/>
  <c r="E15" i="1"/>
  <c r="C18" i="1"/>
  <c r="C17" i="1"/>
  <c r="C16" i="1"/>
  <c r="C15" i="1"/>
  <c r="T20" i="1" l="1"/>
  <c r="AB20" i="1" l="1"/>
  <c r="AC20" i="1"/>
  <c r="AD20" i="1"/>
  <c r="AE20" i="1"/>
  <c r="AF20" i="1"/>
  <c r="AG20" i="1"/>
  <c r="AH20" i="1"/>
  <c r="AI20" i="1"/>
  <c r="AA20" i="1"/>
  <c r="I22" i="1" l="1"/>
  <c r="Z20" i="1"/>
  <c r="X20" i="1"/>
  <c r="X22" i="1" s="1"/>
  <c r="W20" i="1"/>
  <c r="V20" i="1"/>
  <c r="U20" i="1"/>
  <c r="U22" i="1" s="1"/>
  <c r="R20" i="1"/>
  <c r="R22" i="1" s="1"/>
  <c r="P20" i="1"/>
  <c r="Q20" i="1" s="1"/>
  <c r="N20" i="1"/>
  <c r="N22" i="1" s="1"/>
  <c r="L20" i="1"/>
  <c r="M20" i="1" s="1"/>
  <c r="J20" i="1"/>
  <c r="J22" i="1" s="1"/>
  <c r="I20" i="1"/>
  <c r="H20" i="1"/>
  <c r="H22" i="1" s="1"/>
  <c r="G20" i="1"/>
  <c r="G22" i="1" s="1"/>
  <c r="F20" i="1"/>
  <c r="F22" i="1" s="1"/>
  <c r="Z19" i="1"/>
  <c r="S19" i="1"/>
  <c r="Q19" i="1"/>
  <c r="O19" i="1"/>
  <c r="M19" i="1"/>
  <c r="K19" i="1"/>
  <c r="D19" i="1"/>
  <c r="E19" i="1" s="1"/>
  <c r="Z14" i="1"/>
  <c r="S14" i="1"/>
  <c r="Q14" i="1"/>
  <c r="O14" i="1"/>
  <c r="M14" i="1"/>
  <c r="K14" i="1"/>
  <c r="D14" i="1"/>
  <c r="E14" i="1" s="1"/>
  <c r="Z13" i="1"/>
  <c r="S13" i="1"/>
  <c r="Q13" i="1"/>
  <c r="O13" i="1"/>
  <c r="M13" i="1"/>
  <c r="K13" i="1"/>
  <c r="D13" i="1"/>
  <c r="E13" i="1" s="1"/>
  <c r="Z12" i="1"/>
  <c r="S12" i="1"/>
  <c r="Q12" i="1"/>
  <c r="O12" i="1"/>
  <c r="M12" i="1"/>
  <c r="K12" i="1"/>
  <c r="D12" i="1"/>
  <c r="E12" i="1" s="1"/>
  <c r="Z11" i="1"/>
  <c r="S11" i="1"/>
  <c r="Q11" i="1"/>
  <c r="O11" i="1"/>
  <c r="M11" i="1"/>
  <c r="K11" i="1"/>
  <c r="D11" i="1"/>
  <c r="E11" i="1" s="1"/>
  <c r="Z10" i="1"/>
  <c r="S10" i="1"/>
  <c r="Q10" i="1"/>
  <c r="O10" i="1"/>
  <c r="M10" i="1"/>
  <c r="K10" i="1"/>
  <c r="D10" i="1"/>
  <c r="E10" i="1" s="1"/>
  <c r="Z9" i="1"/>
  <c r="S9" i="1"/>
  <c r="Q9" i="1"/>
  <c r="O9" i="1"/>
  <c r="M9" i="1"/>
  <c r="K9" i="1"/>
  <c r="D9" i="1"/>
  <c r="E9" i="1" s="1"/>
  <c r="Z8" i="1"/>
  <c r="S8" i="1"/>
  <c r="Q8" i="1"/>
  <c r="O8" i="1"/>
  <c r="M8" i="1"/>
  <c r="K8" i="1"/>
  <c r="D8" i="1"/>
  <c r="E8" i="1" s="1"/>
  <c r="Z7" i="1"/>
  <c r="S7" i="1"/>
  <c r="Q7" i="1"/>
  <c r="O7" i="1"/>
  <c r="M7" i="1"/>
  <c r="K7" i="1"/>
  <c r="D7" i="1"/>
  <c r="E7" i="1" s="1"/>
  <c r="Z6" i="1"/>
  <c r="S6" i="1"/>
  <c r="Q6" i="1"/>
  <c r="O6" i="1"/>
  <c r="M6" i="1"/>
  <c r="K6" i="1"/>
  <c r="D6" i="1"/>
  <c r="E6" i="1" s="1"/>
  <c r="D20" i="1" l="1"/>
  <c r="E20" i="1" s="1"/>
  <c r="D22" i="1"/>
  <c r="B6" i="1"/>
  <c r="C6" i="1" s="1"/>
  <c r="B7" i="1"/>
  <c r="C7" i="1" s="1"/>
  <c r="B8" i="1"/>
  <c r="C8" i="1" s="1"/>
  <c r="B9" i="1"/>
  <c r="C9" i="1" s="1"/>
  <c r="B10" i="1"/>
  <c r="C10" i="1" s="1"/>
  <c r="B11" i="1"/>
  <c r="C11" i="1" s="1"/>
  <c r="B12" i="1"/>
  <c r="C12" i="1" s="1"/>
  <c r="B13" i="1"/>
  <c r="C13" i="1" s="1"/>
  <c r="B14" i="1"/>
  <c r="C14" i="1" s="1"/>
  <c r="B19" i="1"/>
  <c r="C19" i="1" s="1"/>
  <c r="B20" i="1"/>
  <c r="C20" i="1" s="1"/>
  <c r="L22" i="1"/>
  <c r="P22" i="1"/>
  <c r="K20" i="1"/>
  <c r="O20" i="1"/>
  <c r="S20" i="1"/>
  <c r="B22" i="1" l="1"/>
</calcChain>
</file>

<file path=xl/sharedStrings.xml><?xml version="1.0" encoding="utf-8"?>
<sst xmlns="http://schemas.openxmlformats.org/spreadsheetml/2006/main" count="82" uniqueCount="52">
  <si>
    <t>Ход   весенних полевых   работ области</t>
  </si>
  <si>
    <t xml:space="preserve">   </t>
  </si>
  <si>
    <t>Наименование хозяйства</t>
  </si>
  <si>
    <t>Посеяно всего</t>
  </si>
  <si>
    <t xml:space="preserve">в     том     числе </t>
  </si>
  <si>
    <t>Подсев трав         га</t>
  </si>
  <si>
    <t>Убрано, камней, га</t>
  </si>
  <si>
    <t>Внесено минеральных удобрений в рядки при посеве яровых зерновых, га</t>
  </si>
  <si>
    <t>Яровые зерновые и зернобобовые, в т.ч. КФХ</t>
  </si>
  <si>
    <t>Лен, в т.ч. КФХ</t>
  </si>
  <si>
    <t>Картофель в т.ч. КФХ, без ЛПХ</t>
  </si>
  <si>
    <t>Овощи в т.ч. КФХ, без ЛПХ</t>
  </si>
  <si>
    <t>Однолетние травы без озимых на з/корм</t>
  </si>
  <si>
    <t>Многолетние беспокровные травы</t>
  </si>
  <si>
    <t>Кукуруза</t>
  </si>
  <si>
    <t>Рапс</t>
  </si>
  <si>
    <t>подсев многолетних трав</t>
  </si>
  <si>
    <t>Яровые зерновые</t>
  </si>
  <si>
    <t>в том числе</t>
  </si>
  <si>
    <t>Лен</t>
  </si>
  <si>
    <t>Картофель</t>
  </si>
  <si>
    <t>Овощи</t>
  </si>
  <si>
    <t>Однолетние травы</t>
  </si>
  <si>
    <t>га</t>
  </si>
  <si>
    <t>%  к плану</t>
  </si>
  <si>
    <t>пшеница</t>
  </si>
  <si>
    <t>ячмень</t>
  </si>
  <si>
    <t>овес</t>
  </si>
  <si>
    <t>з/ боб</t>
  </si>
  <si>
    <t>% к плану</t>
  </si>
  <si>
    <t>%   к плану</t>
  </si>
  <si>
    <t>(+,-) к прошлому году году</t>
  </si>
  <si>
    <t>было на текущую дату в прошлом году _______2024</t>
  </si>
  <si>
    <t>Планы: 2025 г. Всего</t>
  </si>
  <si>
    <t>Планы посева на ________ 2025 год</t>
  </si>
  <si>
    <t xml:space="preserve">ИТОГО </t>
  </si>
  <si>
    <t>рапс</t>
  </si>
  <si>
    <t>ООО "Верхнекокшеньга"</t>
  </si>
  <si>
    <t>ООО "Озерки"</t>
  </si>
  <si>
    <t>ООО СХП "Устюгмолоко" отделение "Слуда"</t>
  </si>
  <si>
    <t>СПК (к-з) имени Ленина</t>
  </si>
  <si>
    <t>Колхоз "Новый"</t>
  </si>
  <si>
    <t>СПК "Ромашевский"</t>
  </si>
  <si>
    <t>СПК "Лохта"</t>
  </si>
  <si>
    <t>СПК "Заборье"</t>
  </si>
  <si>
    <t>ООО "Верхний Спас"</t>
  </si>
  <si>
    <t>ООО "Заря"</t>
  </si>
  <si>
    <t>СПК (к-з) "Долговицы"</t>
  </si>
  <si>
    <t>СПК (к-з) "Сухонец"</t>
  </si>
  <si>
    <t>КФХ "Заречье"</t>
  </si>
  <si>
    <t>СПК "Грибовский"</t>
  </si>
  <si>
    <t>на 15 мая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</si>
</sst>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_-* #,##0.00&quot;р.&quot;_-;\-* #,##0.00&quot;р.&quot;_-;_-* &quot;-&quot;??&quot;р.&quot;_-;_-@_-"/>
    <numFmt numFmtId="166" formatCode="_-* #,##0.00_р_._-;\-* #,##0.00_р_._-;_-* &quot;-&quot;??_р_._-;_-@_-"/>
  </numFmts>
  <fonts count="48">
    <font>
      <sz val="11"/>
      <name val="Calibri"/>
    </font>
    <font>
      <sz val="11"/>
      <color theme="1"/>
      <name val="Calibri"/>
      <family val="2"/>
      <charset val="204"/>
      <scheme val="minor"/>
    </font>
    <font>
      <sz val="10"/>
      <name val="Arial Cyr"/>
    </font>
    <font>
      <sz val="9"/>
      <name val="Arial Cyr"/>
    </font>
    <font>
      <b/>
      <sz val="10"/>
      <name val="Arial Cyr"/>
    </font>
    <font>
      <sz val="12"/>
      <color theme="1"/>
      <name val="Times New Roman"/>
    </font>
    <font>
      <b/>
      <sz val="12"/>
      <color theme="1"/>
      <name val="Times New Roman"/>
    </font>
    <font>
      <sz val="8"/>
      <color theme="1"/>
      <name val="Arial CYR"/>
    </font>
    <font>
      <sz val="8"/>
      <name val="Arial Cyr"/>
    </font>
    <font>
      <sz val="12"/>
      <color theme="1"/>
      <name val="Arial Cyr"/>
    </font>
    <font>
      <sz val="10"/>
      <color theme="1"/>
      <name val="Arial Cyr"/>
    </font>
    <font>
      <sz val="9"/>
      <color theme="1"/>
      <name val="Arial Cyr"/>
    </font>
    <font>
      <sz val="10"/>
      <color rgb="FFFF0000"/>
      <name val="Arial Cyr"/>
    </font>
    <font>
      <sz val="8"/>
      <color rgb="FFFF0000"/>
      <name val="Arial CYR"/>
    </font>
    <font>
      <sz val="9"/>
      <color rgb="FFFF0000"/>
      <name val="Arial CYR"/>
    </font>
    <font>
      <sz val="12"/>
      <name val="Times New Roman"/>
    </font>
    <font>
      <b/>
      <sz val="9"/>
      <name val="Arial Cyr"/>
    </font>
    <font>
      <b/>
      <sz val="9"/>
      <color theme="1"/>
      <name val="Arial Cyr"/>
    </font>
    <font>
      <b/>
      <sz val="12"/>
      <color theme="1"/>
      <name val="Arial Cyr"/>
    </font>
    <font>
      <b/>
      <sz val="10"/>
      <color theme="1"/>
      <name val="Arial Cyr"/>
    </font>
    <font>
      <b/>
      <sz val="12"/>
      <color rgb="FFFF0000"/>
      <name val="Arial Cyr"/>
    </font>
    <font>
      <sz val="10"/>
      <name val="Arial Cyr"/>
      <charset val="204"/>
    </font>
    <font>
      <b/>
      <sz val="10"/>
      <color indexed="8"/>
      <name val="Arial Cyr"/>
      <charset val="204"/>
    </font>
    <font>
      <sz val="10"/>
      <color indexed="9"/>
      <name val="Arial Cyr"/>
      <charset val="204"/>
    </font>
    <font>
      <sz val="10"/>
      <color indexed="16"/>
      <name val="Arial Cyr"/>
      <charset val="204"/>
    </font>
    <font>
      <b/>
      <sz val="10"/>
      <color indexed="9"/>
      <name val="Arial Cyr"/>
      <charset val="204"/>
    </font>
    <font>
      <i/>
      <sz val="10"/>
      <color indexed="23"/>
      <name val="Arial Cyr"/>
      <charset val="204"/>
    </font>
    <font>
      <sz val="10"/>
      <color indexed="17"/>
      <name val="Arial Cyr"/>
      <charset val="204"/>
    </font>
    <font>
      <b/>
      <sz val="24"/>
      <color indexed="8"/>
      <name val="Arial Cyr"/>
      <charset val="204"/>
    </font>
    <font>
      <sz val="18"/>
      <color indexed="8"/>
      <name val="Arial Cyr"/>
      <charset val="204"/>
    </font>
    <font>
      <sz val="12"/>
      <color indexed="8"/>
      <name val="Arial Cyr"/>
      <charset val="204"/>
    </font>
    <font>
      <sz val="10"/>
      <color indexed="19"/>
      <name val="Arial Cyr"/>
      <charset val="204"/>
    </font>
    <font>
      <sz val="10"/>
      <color indexed="63"/>
      <name val="Arial Cyr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</font>
    <font>
      <sz val="10"/>
      <color indexed="65"/>
      <name val="Arial Cyr"/>
    </font>
    <font>
      <sz val="10"/>
      <color indexed="16"/>
      <name val="Arial Cyr"/>
    </font>
    <font>
      <b/>
      <sz val="10"/>
      <color indexed="65"/>
      <name val="Arial Cyr"/>
    </font>
    <font>
      <i/>
      <sz val="10"/>
      <color indexed="23"/>
      <name val="Arial Cyr"/>
    </font>
    <font>
      <sz val="10"/>
      <color indexed="17"/>
      <name val="Arial Cyr"/>
    </font>
    <font>
      <sz val="18"/>
      <name val="Arial Cyr"/>
    </font>
    <font>
      <sz val="12"/>
      <name val="Arial Cyr"/>
    </font>
    <font>
      <b/>
      <sz val="24"/>
      <name val="Arial Cyr"/>
    </font>
    <font>
      <sz val="10"/>
      <color indexed="19"/>
      <name val="Arial Cyr"/>
    </font>
    <font>
      <sz val="10"/>
      <color indexed="63"/>
      <name val="Arial Cyr"/>
    </font>
    <font>
      <sz val="11"/>
      <color theme="1"/>
      <name val="Calibri"/>
      <family val="2"/>
      <charset val="204"/>
    </font>
    <font>
      <sz val="10"/>
      <name val="Arial Cyr"/>
      <family val="2"/>
      <charset val="1"/>
    </font>
  </fonts>
  <fills count="15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rgb="FFFB290D"/>
      </patternFill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22"/>
        <bgColor indexed="31"/>
      </patternFill>
    </fill>
    <fill>
      <patternFill patternType="solid">
        <fgColor indexed="47"/>
        <bgColor indexed="22"/>
      </patternFill>
    </fill>
    <fill>
      <patternFill patternType="solid">
        <fgColor indexed="16"/>
        <bgColor indexed="10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indexed="58"/>
        <bgColor indexed="58"/>
      </patternFill>
    </fill>
    <fill>
      <patternFill patternType="solid">
        <fgColor indexed="16"/>
        <bgColor indexed="2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rgb="FF212121"/>
      </left>
      <right style="thin">
        <color rgb="FF212121"/>
      </right>
      <top/>
      <bottom style="thin">
        <color rgb="FF212121"/>
      </bottom>
      <diagonal/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  <diagonal/>
    </border>
  </borders>
  <cellStyleXfs count="154">
    <xf numFmtId="0" fontId="0" fillId="0" borderId="0"/>
    <xf numFmtId="0" fontId="21" fillId="0" borderId="0"/>
    <xf numFmtId="165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2" fillId="6" borderId="0" applyNumberFormat="0" applyBorder="0" applyAlignment="0" applyProtection="0"/>
    <xf numFmtId="0" fontId="24" fillId="7" borderId="0" applyNumberFormat="0" applyBorder="0" applyAlignment="0" applyProtection="0"/>
    <xf numFmtId="0" fontId="25" fillId="8" borderId="0" applyNumberFormat="0" applyBorder="0" applyAlignment="0" applyProtection="0"/>
    <xf numFmtId="0" fontId="26" fillId="0" borderId="0" applyNumberFormat="0" applyFill="0" applyBorder="0" applyAlignment="0" applyProtection="0"/>
    <xf numFmtId="0" fontId="27" fillId="9" borderId="0" applyNumberFormat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10" borderId="0" applyNumberFormat="0" applyBorder="0" applyAlignment="0" applyProtection="0"/>
    <xf numFmtId="0" fontId="32" fillId="10" borderId="26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33" fillId="0" borderId="0"/>
    <xf numFmtId="0" fontId="1" fillId="0" borderId="0"/>
    <xf numFmtId="0" fontId="34" fillId="0" borderId="0"/>
    <xf numFmtId="0" fontId="35" fillId="0" borderId="0"/>
    <xf numFmtId="0" fontId="36" fillId="11" borderId="0" applyNumberFormat="0" applyBorder="0" applyProtection="0"/>
    <xf numFmtId="0" fontId="36" fillId="5" borderId="0" applyNumberFormat="0" applyBorder="0" applyProtection="0"/>
    <xf numFmtId="0" fontId="4" fillId="6" borderId="0" applyNumberFormat="0" applyBorder="0" applyProtection="0"/>
    <xf numFmtId="0" fontId="4" fillId="0" borderId="0" applyNumberFormat="0" applyFill="0" applyBorder="0" applyProtection="0"/>
    <xf numFmtId="0" fontId="37" fillId="7" borderId="0" applyNumberFormat="0" applyBorder="0" applyProtection="0"/>
    <xf numFmtId="0" fontId="38" fillId="12" borderId="0" applyNumberFormat="0" applyBorder="0" applyProtection="0"/>
    <xf numFmtId="0" fontId="33" fillId="0" borderId="0"/>
    <xf numFmtId="0" fontId="33" fillId="0" borderId="0"/>
    <xf numFmtId="0" fontId="39" fillId="0" borderId="0" applyNumberFormat="0" applyFill="0" applyBorder="0" applyProtection="0"/>
    <xf numFmtId="0" fontId="40" fillId="9" borderId="0" applyNumberFormat="0" applyBorder="0" applyProtection="0"/>
    <xf numFmtId="0" fontId="41" fillId="0" borderId="0" applyNumberFormat="0" applyFill="0" applyBorder="0" applyProtection="0"/>
    <xf numFmtId="0" fontId="42" fillId="0" borderId="0" applyNumberFormat="0" applyFill="0" applyBorder="0" applyProtection="0"/>
    <xf numFmtId="0" fontId="43" fillId="0" borderId="0" applyNumberFormat="0" applyFill="0" applyBorder="0" applyProtection="0"/>
    <xf numFmtId="0" fontId="44" fillId="13" borderId="0" applyNumberFormat="0" applyBorder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45" fillId="13" borderId="26" applyNumberForma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2" fillId="0" borderId="0" applyNumberFormat="0" applyFill="0" applyBorder="0" applyProtection="0"/>
    <xf numFmtId="0" fontId="2" fillId="0" borderId="0" applyNumberFormat="0" applyFill="0" applyBorder="0" applyProtection="0"/>
    <xf numFmtId="0" fontId="37" fillId="0" borderId="0" applyNumberFormat="0" applyFill="0" applyBorder="0" applyProtection="0"/>
    <xf numFmtId="165" fontId="2" fillId="0" borderId="0" applyFont="0" applyFill="0" applyBorder="0" applyProtection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6" fillId="0" borderId="0"/>
    <xf numFmtId="0" fontId="46" fillId="0" borderId="0"/>
    <xf numFmtId="0" fontId="10" fillId="0" borderId="0"/>
    <xf numFmtId="166" fontId="2" fillId="0" borderId="0" applyFont="0" applyFill="0" applyBorder="0" applyProtection="0"/>
  </cellStyleXfs>
  <cellXfs count="126">
    <xf numFmtId="0" fontId="2" fillId="0" borderId="0" xfId="0" applyNumberFormat="1" applyFont="1"/>
    <xf numFmtId="0" fontId="2" fillId="0" borderId="0" xfId="0" applyNumberFormat="1" applyFont="1" applyAlignment="1">
      <alignment wrapText="1"/>
    </xf>
    <xf numFmtId="0" fontId="3" fillId="0" borderId="0" xfId="0" applyNumberFormat="1" applyFont="1" applyAlignment="1">
      <alignment wrapText="1"/>
    </xf>
    <xf numFmtId="0" fontId="4" fillId="0" borderId="0" xfId="0" applyNumberFormat="1" applyFont="1" applyAlignment="1">
      <alignment wrapText="1"/>
    </xf>
    <xf numFmtId="0" fontId="5" fillId="0" borderId="0" xfId="0" applyNumberFormat="1" applyFont="1" applyAlignment="1">
      <alignment wrapText="1"/>
    </xf>
    <xf numFmtId="0" fontId="6" fillId="0" borderId="0" xfId="0" applyNumberFormat="1" applyFont="1" applyAlignment="1">
      <alignment wrapText="1"/>
    </xf>
    <xf numFmtId="0" fontId="6" fillId="0" borderId="0" xfId="0" applyNumberFormat="1" applyFont="1" applyAlignment="1">
      <alignment horizontal="center" wrapText="1"/>
    </xf>
    <xf numFmtId="0" fontId="5" fillId="0" borderId="0" xfId="0" applyNumberFormat="1" applyFont="1" applyAlignment="1">
      <alignment horizontal="center" vertical="center" wrapText="1"/>
    </xf>
    <xf numFmtId="0" fontId="7" fillId="0" borderId="0" xfId="0" applyNumberFormat="1" applyFont="1"/>
    <xf numFmtId="0" fontId="8" fillId="0" borderId="0" xfId="0" applyNumberFormat="1" applyFont="1"/>
    <xf numFmtId="0" fontId="6" fillId="0" borderId="0" xfId="0" applyNumberFormat="1" applyFont="1" applyAlignment="1">
      <alignment horizontal="right" wrapText="1"/>
    </xf>
    <xf numFmtId="1" fontId="5" fillId="0" borderId="0" xfId="0" applyNumberFormat="1" applyFont="1" applyAlignment="1">
      <alignment wrapText="1"/>
    </xf>
    <xf numFmtId="0" fontId="6" fillId="0" borderId="0" xfId="0" applyNumberFormat="1" applyFont="1" applyAlignment="1">
      <alignment horizontal="left" wrapText="1"/>
    </xf>
    <xf numFmtId="0" fontId="3" fillId="0" borderId="0" xfId="0" applyNumberFormat="1" applyFont="1" applyAlignment="1">
      <alignment horizontal="center"/>
    </xf>
    <xf numFmtId="0" fontId="6" fillId="0" borderId="16" xfId="0" applyNumberFormat="1" applyFont="1" applyBorder="1" applyAlignment="1">
      <alignment horizontal="center" vertical="center" wrapText="1"/>
    </xf>
    <xf numFmtId="0" fontId="7" fillId="0" borderId="0" xfId="0" applyNumberFormat="1" applyFont="1" applyAlignment="1">
      <alignment horizontal="center" vertical="center" wrapText="1"/>
    </xf>
    <xf numFmtId="0" fontId="8" fillId="0" borderId="0" xfId="0" applyNumberFormat="1" applyFont="1" applyAlignment="1">
      <alignment horizontal="center"/>
    </xf>
    <xf numFmtId="0" fontId="8" fillId="0" borderId="0" xfId="0" applyNumberFormat="1" applyFont="1" applyAlignment="1">
      <alignment horizontal="center" vertical="center" wrapText="1"/>
    </xf>
    <xf numFmtId="0" fontId="5" fillId="0" borderId="21" xfId="0" applyNumberFormat="1" applyFont="1" applyBorder="1" applyAlignment="1">
      <alignment horizontal="center" vertical="center" wrapText="1"/>
    </xf>
    <xf numFmtId="0" fontId="5" fillId="0" borderId="22" xfId="0" applyNumberFormat="1" applyFont="1" applyBorder="1" applyAlignment="1">
      <alignment horizontal="center" vertical="center" wrapText="1"/>
    </xf>
    <xf numFmtId="0" fontId="5" fillId="0" borderId="8" xfId="0" applyNumberFormat="1" applyFont="1" applyBorder="1" applyAlignment="1">
      <alignment horizontal="center" vertical="center" wrapText="1"/>
    </xf>
    <xf numFmtId="0" fontId="5" fillId="0" borderId="23" xfId="0" applyNumberFormat="1" applyFont="1" applyBorder="1" applyAlignment="1">
      <alignment horizontal="center" vertical="center" wrapText="1"/>
    </xf>
    <xf numFmtId="0" fontId="5" fillId="0" borderId="24" xfId="0" applyNumberFormat="1" applyFont="1" applyBorder="1" applyAlignment="1">
      <alignment horizontal="center" vertical="center" wrapText="1"/>
    </xf>
    <xf numFmtId="0" fontId="5" fillId="0" borderId="12" xfId="0" applyNumberFormat="1" applyFont="1" applyBorder="1" applyAlignment="1">
      <alignment horizontal="center" vertical="center" wrapText="1"/>
    </xf>
    <xf numFmtId="0" fontId="7" fillId="0" borderId="12" xfId="0" applyNumberFormat="1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 wrapText="1"/>
    </xf>
    <xf numFmtId="0" fontId="2" fillId="2" borderId="0" xfId="0" applyNumberFormat="1" applyFont="1" applyFill="1"/>
    <xf numFmtId="1" fontId="6" fillId="2" borderId="8" xfId="0" applyNumberFormat="1" applyFont="1" applyFill="1" applyBorder="1" applyAlignment="1">
      <alignment horizontal="center" vertical="center" wrapText="1"/>
    </xf>
    <xf numFmtId="1" fontId="5" fillId="2" borderId="8" xfId="0" applyNumberFormat="1" applyFont="1" applyFill="1" applyBorder="1" applyAlignment="1">
      <alignment horizontal="center" vertical="center" wrapText="1"/>
    </xf>
    <xf numFmtId="1" fontId="5" fillId="2" borderId="22" xfId="0" applyNumberFormat="1" applyFont="1" applyFill="1" applyBorder="1" applyAlignment="1">
      <alignment horizontal="center" vertical="center" wrapText="1"/>
    </xf>
    <xf numFmtId="0" fontId="5" fillId="2" borderId="0" xfId="0" applyNumberFormat="1" applyFont="1" applyFill="1" applyAlignment="1">
      <alignment horizontal="center" vertical="center" wrapText="1"/>
    </xf>
    <xf numFmtId="0" fontId="5" fillId="2" borderId="8" xfId="0" applyNumberFormat="1" applyFont="1" applyFill="1" applyBorder="1" applyAlignment="1">
      <alignment horizontal="center" vertical="center" wrapText="1"/>
    </xf>
    <xf numFmtId="0" fontId="5" fillId="2" borderId="8" xfId="0" applyNumberFormat="1" applyFont="1" applyFill="1" applyBorder="1" applyAlignment="1">
      <alignment horizontal="left" vertical="center"/>
    </xf>
    <xf numFmtId="164" fontId="6" fillId="2" borderId="8" xfId="0" applyNumberFormat="1" applyFont="1" applyFill="1" applyBorder="1" applyAlignment="1">
      <alignment horizontal="center" vertical="center" wrapText="1"/>
    </xf>
    <xf numFmtId="0" fontId="7" fillId="2" borderId="8" xfId="0" applyNumberFormat="1" applyFont="1" applyFill="1" applyBorder="1"/>
    <xf numFmtId="0" fontId="7" fillId="2" borderId="0" xfId="0" applyNumberFormat="1" applyFont="1" applyFill="1"/>
    <xf numFmtId="0" fontId="8" fillId="2" borderId="0" xfId="0" applyNumberFormat="1" applyFont="1" applyFill="1"/>
    <xf numFmtId="0" fontId="9" fillId="2" borderId="0" xfId="0" applyNumberFormat="1" applyFont="1" applyFill="1"/>
    <xf numFmtId="0" fontId="3" fillId="2" borderId="0" xfId="0" applyNumberFormat="1" applyFont="1" applyFill="1"/>
    <xf numFmtId="0" fontId="8" fillId="2" borderId="0" xfId="0" applyNumberFormat="1" applyFont="1" applyFill="1" applyAlignment="1">
      <alignment horizontal="center"/>
    </xf>
    <xf numFmtId="164" fontId="5" fillId="2" borderId="8" xfId="0" applyNumberFormat="1" applyFont="1" applyFill="1" applyBorder="1" applyAlignment="1">
      <alignment horizontal="center" vertical="center" wrapText="1"/>
    </xf>
    <xf numFmtId="0" fontId="10" fillId="2" borderId="0" xfId="0" applyNumberFormat="1" applyFont="1" applyFill="1"/>
    <xf numFmtId="0" fontId="11" fillId="2" borderId="0" xfId="0" applyNumberFormat="1" applyFont="1" applyFill="1"/>
    <xf numFmtId="0" fontId="12" fillId="2" borderId="0" xfId="0" applyNumberFormat="1" applyFont="1" applyFill="1"/>
    <xf numFmtId="0" fontId="13" fillId="2" borderId="0" xfId="0" applyNumberFormat="1" applyFont="1" applyFill="1"/>
    <xf numFmtId="0" fontId="14" fillId="2" borderId="0" xfId="0" applyNumberFormat="1" applyFont="1" applyFill="1"/>
    <xf numFmtId="0" fontId="7" fillId="2" borderId="0" xfId="0" applyNumberFormat="1" applyFont="1" applyFill="1" applyAlignment="1">
      <alignment horizontal="center"/>
    </xf>
    <xf numFmtId="164" fontId="15" fillId="2" borderId="8" xfId="0" applyNumberFormat="1" applyFont="1" applyFill="1" applyBorder="1" applyAlignment="1">
      <alignment horizontal="center" vertical="center" wrapText="1"/>
    </xf>
    <xf numFmtId="0" fontId="16" fillId="0" borderId="0" xfId="0" applyNumberFormat="1" applyFont="1"/>
    <xf numFmtId="0" fontId="6" fillId="0" borderId="8" xfId="0" applyNumberFormat="1" applyFont="1" applyBorder="1" applyAlignment="1">
      <alignment wrapText="1"/>
    </xf>
    <xf numFmtId="1" fontId="6" fillId="0" borderId="8" xfId="0" applyNumberFormat="1" applyFont="1" applyBorder="1" applyAlignment="1">
      <alignment horizontal="center" vertical="center" wrapText="1"/>
    </xf>
    <xf numFmtId="0" fontId="6" fillId="0" borderId="8" xfId="0" applyNumberFormat="1" applyFont="1" applyBorder="1" applyAlignment="1">
      <alignment horizontal="left" vertical="center" wrapText="1"/>
    </xf>
    <xf numFmtId="164" fontId="6" fillId="0" borderId="8" xfId="0" applyNumberFormat="1" applyFont="1" applyBorder="1" applyAlignment="1">
      <alignment horizontal="center" vertical="center" wrapText="1"/>
    </xf>
    <xf numFmtId="0" fontId="17" fillId="0" borderId="8" xfId="0" applyNumberFormat="1" applyFont="1" applyBorder="1"/>
    <xf numFmtId="0" fontId="17" fillId="0" borderId="0" xfId="0" applyNumberFormat="1" applyFont="1"/>
    <xf numFmtId="0" fontId="18" fillId="0" borderId="0" xfId="0" applyNumberFormat="1" applyFont="1"/>
    <xf numFmtId="0" fontId="5" fillId="2" borderId="8" xfId="0" applyNumberFormat="1" applyFont="1" applyFill="1" applyBorder="1" applyAlignment="1">
      <alignment wrapText="1"/>
    </xf>
    <xf numFmtId="0" fontId="5" fillId="2" borderId="0" xfId="0" applyNumberFormat="1" applyFont="1" applyFill="1" applyAlignment="1">
      <alignment wrapText="1"/>
    </xf>
    <xf numFmtId="0" fontId="6" fillId="2" borderId="0" xfId="0" applyNumberFormat="1" applyFont="1" applyFill="1" applyAlignment="1">
      <alignment wrapText="1"/>
    </xf>
    <xf numFmtId="1" fontId="5" fillId="2" borderId="0" xfId="0" applyNumberFormat="1" applyFont="1" applyFill="1" applyAlignment="1">
      <alignment wrapText="1"/>
    </xf>
    <xf numFmtId="164" fontId="5" fillId="2" borderId="0" xfId="0" applyNumberFormat="1" applyFont="1" applyFill="1" applyAlignment="1">
      <alignment wrapText="1"/>
    </xf>
    <xf numFmtId="0" fontId="11" fillId="2" borderId="12" xfId="0" applyNumberFormat="1" applyFont="1" applyFill="1" applyBorder="1"/>
    <xf numFmtId="0" fontId="4" fillId="0" borderId="0" xfId="0" applyNumberFormat="1" applyFont="1" applyAlignment="1">
      <alignment horizontal="right"/>
    </xf>
    <xf numFmtId="0" fontId="6" fillId="0" borderId="8" xfId="0" applyNumberFormat="1" applyFont="1" applyBorder="1" applyAlignment="1">
      <alignment horizontal="center" wrapText="1"/>
    </xf>
    <xf numFmtId="1" fontId="5" fillId="0" borderId="8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center" wrapText="1"/>
    </xf>
    <xf numFmtId="0" fontId="2" fillId="0" borderId="0" xfId="0" applyNumberFormat="1" applyFont="1" applyAlignment="1">
      <alignment horizontal="center" wrapText="1"/>
    </xf>
    <xf numFmtId="0" fontId="8" fillId="0" borderId="0" xfId="0" applyNumberFormat="1" applyFont="1" applyAlignment="1">
      <alignment wrapText="1"/>
    </xf>
    <xf numFmtId="1" fontId="4" fillId="0" borderId="0" xfId="0" applyNumberFormat="1" applyFont="1" applyAlignment="1">
      <alignment wrapText="1"/>
    </xf>
    <xf numFmtId="0" fontId="6" fillId="0" borderId="16" xfId="0" applyNumberFormat="1" applyFont="1" applyBorder="1" applyAlignment="1">
      <alignment horizontal="center" vertical="center" wrapText="1"/>
    </xf>
    <xf numFmtId="0" fontId="47" fillId="0" borderId="27" xfId="1" applyFont="1" applyBorder="1" applyAlignment="1">
      <alignment horizontal="left" vertical="center" wrapText="1"/>
    </xf>
    <xf numFmtId="0" fontId="47" fillId="0" borderId="28" xfId="1" applyFont="1" applyBorder="1" applyAlignment="1">
      <alignment horizontal="left" wrapText="1"/>
    </xf>
    <xf numFmtId="0" fontId="12" fillId="2" borderId="8" xfId="0" applyNumberFormat="1" applyFont="1" applyFill="1" applyBorder="1" applyAlignment="1">
      <alignment horizontal="center"/>
    </xf>
    <xf numFmtId="0" fontId="15" fillId="2" borderId="8" xfId="0" applyNumberFormat="1" applyFont="1" applyFill="1" applyBorder="1" applyAlignment="1">
      <alignment horizontal="center" vertical="center" wrapText="1"/>
    </xf>
    <xf numFmtId="0" fontId="47" fillId="14" borderId="27" xfId="1" applyFont="1" applyFill="1" applyBorder="1" applyAlignment="1">
      <alignment horizontal="left" vertical="center" wrapText="1"/>
    </xf>
    <xf numFmtId="1" fontId="6" fillId="14" borderId="8" xfId="0" applyNumberFormat="1" applyFont="1" applyFill="1" applyBorder="1" applyAlignment="1">
      <alignment horizontal="center" vertical="center" wrapText="1"/>
    </xf>
    <xf numFmtId="1" fontId="5" fillId="14" borderId="8" xfId="0" applyNumberFormat="1" applyFont="1" applyFill="1" applyBorder="1" applyAlignment="1">
      <alignment horizontal="center" vertical="center" wrapText="1"/>
    </xf>
    <xf numFmtId="0" fontId="5" fillId="14" borderId="8" xfId="0" applyNumberFormat="1" applyFont="1" applyFill="1" applyBorder="1" applyAlignment="1">
      <alignment horizontal="center" vertical="center" wrapText="1"/>
    </xf>
    <xf numFmtId="164" fontId="5" fillId="14" borderId="8" xfId="0" applyNumberFormat="1" applyFont="1" applyFill="1" applyBorder="1" applyAlignment="1">
      <alignment horizontal="center" vertical="center" wrapText="1"/>
    </xf>
    <xf numFmtId="0" fontId="5" fillId="14" borderId="8" xfId="0" applyNumberFormat="1" applyFont="1" applyFill="1" applyBorder="1" applyAlignment="1">
      <alignment horizontal="left" vertical="center"/>
    </xf>
    <xf numFmtId="164" fontId="6" fillId="14" borderId="8" xfId="0" applyNumberFormat="1" applyFont="1" applyFill="1" applyBorder="1" applyAlignment="1">
      <alignment horizontal="center" vertical="center" wrapText="1"/>
    </xf>
    <xf numFmtId="0" fontId="7" fillId="14" borderId="8" xfId="0" applyNumberFormat="1" applyFont="1" applyFill="1" applyBorder="1"/>
    <xf numFmtId="0" fontId="7" fillId="14" borderId="0" xfId="0" applyNumberFormat="1" applyFont="1" applyFill="1"/>
    <xf numFmtId="0" fontId="8" fillId="14" borderId="0" xfId="0" applyNumberFormat="1" applyFont="1" applyFill="1"/>
    <xf numFmtId="0" fontId="9" fillId="14" borderId="0" xfId="0" applyNumberFormat="1" applyFont="1" applyFill="1"/>
    <xf numFmtId="0" fontId="3" fillId="14" borderId="0" xfId="0" applyNumberFormat="1" applyFont="1" applyFill="1"/>
    <xf numFmtId="0" fontId="8" fillId="14" borderId="0" xfId="0" applyNumberFormat="1" applyFont="1" applyFill="1" applyAlignment="1">
      <alignment horizontal="center"/>
    </xf>
    <xf numFmtId="0" fontId="2" fillId="14" borderId="0" xfId="0" applyNumberFormat="1" applyFont="1" applyFill="1"/>
    <xf numFmtId="0" fontId="47" fillId="14" borderId="28" xfId="1" applyFont="1" applyFill="1" applyBorder="1" applyAlignment="1">
      <alignment horizontal="left" wrapText="1"/>
    </xf>
    <xf numFmtId="0" fontId="13" fillId="14" borderId="0" xfId="0" applyNumberFormat="1" applyFont="1" applyFill="1"/>
    <xf numFmtId="0" fontId="14" fillId="14" borderId="0" xfId="0" applyNumberFormat="1" applyFont="1" applyFill="1"/>
    <xf numFmtId="0" fontId="12" fillId="14" borderId="0" xfId="0" applyNumberFormat="1" applyFont="1" applyFill="1"/>
    <xf numFmtId="3" fontId="15" fillId="14" borderId="8" xfId="0" applyNumberFormat="1" applyFont="1" applyFill="1" applyBorder="1" applyAlignment="1">
      <alignment horizontal="center" vertical="center" wrapText="1"/>
    </xf>
    <xf numFmtId="164" fontId="15" fillId="14" borderId="8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Alignment="1">
      <alignment horizont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0" fontId="6" fillId="2" borderId="3" xfId="0" applyNumberFormat="1" applyFont="1" applyFill="1" applyBorder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0" xfId="0" applyNumberFormat="1" applyFont="1" applyAlignment="1">
      <alignment horizontal="center" vertical="center" wrapText="1"/>
    </xf>
    <xf numFmtId="0" fontId="5" fillId="0" borderId="5" xfId="0" applyNumberFormat="1" applyFont="1" applyBorder="1" applyAlignment="1">
      <alignment horizontal="center" vertical="center" wrapText="1"/>
    </xf>
    <xf numFmtId="0" fontId="5" fillId="0" borderId="6" xfId="0" applyNumberFormat="1" applyFont="1" applyBorder="1" applyAlignment="1">
      <alignment horizontal="center" vertical="center" wrapText="1"/>
    </xf>
    <xf numFmtId="0" fontId="5" fillId="0" borderId="7" xfId="0" applyNumberFormat="1" applyFont="1" applyBorder="1" applyAlignment="1">
      <alignment horizontal="center" vertical="center" wrapText="1"/>
    </xf>
    <xf numFmtId="0" fontId="6" fillId="0" borderId="8" xfId="0" applyNumberFormat="1" applyFont="1" applyBorder="1" applyAlignment="1">
      <alignment horizontal="center" vertical="center" wrapText="1"/>
    </xf>
    <xf numFmtId="0" fontId="6" fillId="0" borderId="10" xfId="0" applyNumberFormat="1" applyFont="1" applyBorder="1" applyAlignment="1">
      <alignment horizontal="center" vertical="center" wrapText="1"/>
    </xf>
    <xf numFmtId="0" fontId="6" fillId="0" borderId="11" xfId="0" applyNumberFormat="1" applyFont="1" applyBorder="1" applyAlignment="1">
      <alignment horizontal="center" vertical="center" wrapText="1"/>
    </xf>
    <xf numFmtId="0" fontId="6" fillId="0" borderId="0" xfId="0" applyNumberFormat="1" applyFont="1" applyAlignment="1">
      <alignment horizontal="center" vertical="center" wrapText="1"/>
    </xf>
    <xf numFmtId="0" fontId="6" fillId="2" borderId="0" xfId="0" applyNumberFormat="1" applyFont="1" applyFill="1" applyAlignment="1">
      <alignment horizontal="center" wrapText="1"/>
    </xf>
    <xf numFmtId="0" fontId="6" fillId="0" borderId="16" xfId="0" applyNumberFormat="1" applyFont="1" applyBorder="1" applyAlignment="1">
      <alignment horizontal="center" vertical="center" wrapText="1"/>
    </xf>
    <xf numFmtId="0" fontId="6" fillId="0" borderId="17" xfId="0" applyNumberFormat="1" applyFont="1" applyBorder="1" applyAlignment="1">
      <alignment horizontal="center" vertical="center" wrapText="1"/>
    </xf>
    <xf numFmtId="0" fontId="6" fillId="0" borderId="13" xfId="0" applyNumberFormat="1" applyFont="1" applyBorder="1" applyAlignment="1">
      <alignment horizontal="center" vertical="center" wrapText="1"/>
    </xf>
    <xf numFmtId="0" fontId="6" fillId="0" borderId="20" xfId="0" applyNumberFormat="1" applyFont="1" applyBorder="1" applyAlignment="1">
      <alignment horizontal="center" vertical="center" wrapText="1"/>
    </xf>
    <xf numFmtId="0" fontId="6" fillId="3" borderId="8" xfId="0" applyNumberFormat="1" applyFont="1" applyFill="1" applyBorder="1" applyAlignment="1">
      <alignment horizontal="center" vertical="center" wrapText="1"/>
    </xf>
    <xf numFmtId="0" fontId="6" fillId="3" borderId="13" xfId="0" applyNumberFormat="1" applyFont="1" applyFill="1" applyBorder="1" applyAlignment="1">
      <alignment horizontal="center" vertical="center" wrapText="1"/>
    </xf>
    <xf numFmtId="0" fontId="6" fillId="3" borderId="20" xfId="0" applyNumberFormat="1" applyFont="1" applyFill="1" applyBorder="1" applyAlignment="1">
      <alignment horizontal="center" vertical="center" wrapText="1"/>
    </xf>
    <xf numFmtId="0" fontId="6" fillId="0" borderId="12" xfId="0" applyNumberFormat="1" applyFont="1" applyBorder="1" applyAlignment="1">
      <alignment horizontal="center" vertical="center" wrapText="1"/>
    </xf>
    <xf numFmtId="0" fontId="6" fillId="0" borderId="19" xfId="0" applyNumberFormat="1" applyFont="1" applyBorder="1" applyAlignment="1">
      <alignment horizontal="center" vertical="center" wrapText="1"/>
    </xf>
    <xf numFmtId="0" fontId="6" fillId="0" borderId="25" xfId="0" applyNumberFormat="1" applyFont="1" applyBorder="1" applyAlignment="1">
      <alignment horizontal="center" vertical="center" wrapText="1"/>
    </xf>
    <xf numFmtId="0" fontId="20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/>
    </xf>
    <xf numFmtId="0" fontId="7" fillId="0" borderId="0" xfId="0" applyNumberFormat="1" applyFont="1" applyAlignment="1">
      <alignment horizontal="center" vertical="center" wrapText="1"/>
    </xf>
    <xf numFmtId="0" fontId="6" fillId="0" borderId="9" xfId="0" applyNumberFormat="1" applyFont="1" applyBorder="1" applyAlignment="1">
      <alignment horizontal="center" vertical="center" wrapText="1"/>
    </xf>
    <xf numFmtId="0" fontId="6" fillId="0" borderId="14" xfId="0" applyNumberFormat="1" applyFont="1" applyBorder="1" applyAlignment="1">
      <alignment horizontal="center" vertical="center" wrapText="1"/>
    </xf>
    <xf numFmtId="0" fontId="6" fillId="0" borderId="15" xfId="0" applyNumberFormat="1" applyFont="1" applyBorder="1" applyAlignment="1">
      <alignment horizontal="center" vertical="center" wrapText="1"/>
    </xf>
    <xf numFmtId="0" fontId="6" fillId="0" borderId="18" xfId="0" applyNumberFormat="1" applyFont="1" applyBorder="1" applyAlignment="1">
      <alignment horizontal="center" vertical="center" wrapText="1"/>
    </xf>
  </cellXfs>
  <cellStyles count="154">
    <cellStyle name="Accent" xfId="4"/>
    <cellStyle name="Accent 1" xfId="5"/>
    <cellStyle name="Accent 1 2" xfId="24"/>
    <cellStyle name="Accent 2" xfId="6"/>
    <cellStyle name="Accent 2 2" xfId="25"/>
    <cellStyle name="Accent 3" xfId="7"/>
    <cellStyle name="Accent 3 2" xfId="26"/>
    <cellStyle name="Accent 4" xfId="27"/>
    <cellStyle name="Bad" xfId="8"/>
    <cellStyle name="Bad 2" xfId="28"/>
    <cellStyle name="Error" xfId="9"/>
    <cellStyle name="Error 2" xfId="29"/>
    <cellStyle name="Excel Built-in Normal" xfId="22"/>
    <cellStyle name="Excel Built-in Normal 2" xfId="30"/>
    <cellStyle name="Excel Built-in Normal 3" xfId="31"/>
    <cellStyle name="Footnote" xfId="10"/>
    <cellStyle name="Footnote 2" xfId="32"/>
    <cellStyle name="Good" xfId="11"/>
    <cellStyle name="Good 2" xfId="33"/>
    <cellStyle name="Heading" xfId="12"/>
    <cellStyle name="Heading 1" xfId="13"/>
    <cellStyle name="Heading 1 2" xfId="34"/>
    <cellStyle name="Heading 2" xfId="14"/>
    <cellStyle name="Heading 2 2" xfId="35"/>
    <cellStyle name="Heading 3" xfId="36"/>
    <cellStyle name="Neutral" xfId="15"/>
    <cellStyle name="Neutral 2" xfId="37"/>
    <cellStyle name="Note" xfId="16"/>
    <cellStyle name="Note 10" xfId="38"/>
    <cellStyle name="Note 11" xfId="39"/>
    <cellStyle name="Note 12" xfId="40"/>
    <cellStyle name="Note 13" xfId="41"/>
    <cellStyle name="Note 14" xfId="42"/>
    <cellStyle name="Note 15" xfId="43"/>
    <cellStyle name="Note 16" xfId="44"/>
    <cellStyle name="Note 17" xfId="45"/>
    <cellStyle name="Note 18" xfId="46"/>
    <cellStyle name="Note 19" xfId="47"/>
    <cellStyle name="Note 2" xfId="48"/>
    <cellStyle name="Note 2 2" xfId="49"/>
    <cellStyle name="Note 2 3" xfId="50"/>
    <cellStyle name="Note 2 4" xfId="51"/>
    <cellStyle name="Note 2 5" xfId="52"/>
    <cellStyle name="Note 2 6" xfId="53"/>
    <cellStyle name="Note 2 7" xfId="54"/>
    <cellStyle name="Note 20" xfId="55"/>
    <cellStyle name="Note 21" xfId="56"/>
    <cellStyle name="Note 22" xfId="57"/>
    <cellStyle name="Note 23" xfId="58"/>
    <cellStyle name="Note 24" xfId="59"/>
    <cellStyle name="Note 25" xfId="60"/>
    <cellStyle name="Note 26" xfId="61"/>
    <cellStyle name="Note 27" xfId="62"/>
    <cellStyle name="Note 28" xfId="63"/>
    <cellStyle name="Note 29" xfId="64"/>
    <cellStyle name="Note 3" xfId="65"/>
    <cellStyle name="Note 30" xfId="66"/>
    <cellStyle name="Note 31" xfId="67"/>
    <cellStyle name="Note 32" xfId="68"/>
    <cellStyle name="Note 33" xfId="69"/>
    <cellStyle name="Note 34" xfId="70"/>
    <cellStyle name="Note 35" xfId="71"/>
    <cellStyle name="Note 36" xfId="72"/>
    <cellStyle name="Note 37" xfId="73"/>
    <cellStyle name="Note 38" xfId="74"/>
    <cellStyle name="Note 39" xfId="75"/>
    <cellStyle name="Note 4" xfId="76"/>
    <cellStyle name="Note 40" xfId="77"/>
    <cellStyle name="Note 41" xfId="78"/>
    <cellStyle name="Note 42" xfId="79"/>
    <cellStyle name="Note 43" xfId="80"/>
    <cellStyle name="Note 44" xfId="81"/>
    <cellStyle name="Note 45" xfId="82"/>
    <cellStyle name="Note 46" xfId="83"/>
    <cellStyle name="Note 47" xfId="84"/>
    <cellStyle name="Note 48" xfId="85"/>
    <cellStyle name="Note 49" xfId="86"/>
    <cellStyle name="Note 5" xfId="87"/>
    <cellStyle name="Note 50" xfId="88"/>
    <cellStyle name="Note 51" xfId="89"/>
    <cellStyle name="Note 52" xfId="90"/>
    <cellStyle name="Note 53" xfId="91"/>
    <cellStyle name="Note 54" xfId="92"/>
    <cellStyle name="Note 55" xfId="93"/>
    <cellStyle name="Note 56" xfId="94"/>
    <cellStyle name="Note 57" xfId="95"/>
    <cellStyle name="Note 58" xfId="96"/>
    <cellStyle name="Note 59" xfId="97"/>
    <cellStyle name="Note 6" xfId="98"/>
    <cellStyle name="Note 60" xfId="99"/>
    <cellStyle name="Note 61" xfId="100"/>
    <cellStyle name="Note 62" xfId="101"/>
    <cellStyle name="Note 63" xfId="102"/>
    <cellStyle name="Note 64" xfId="103"/>
    <cellStyle name="Note 65" xfId="104"/>
    <cellStyle name="Note 66" xfId="105"/>
    <cellStyle name="Note 67" xfId="106"/>
    <cellStyle name="Note 68" xfId="107"/>
    <cellStyle name="Note 69" xfId="108"/>
    <cellStyle name="Note 7" xfId="109"/>
    <cellStyle name="Note 70" xfId="110"/>
    <cellStyle name="Note 71" xfId="111"/>
    <cellStyle name="Note 72" xfId="112"/>
    <cellStyle name="Note 73" xfId="113"/>
    <cellStyle name="Note 74" xfId="114"/>
    <cellStyle name="Note 75" xfId="115"/>
    <cellStyle name="Note 76" xfId="116"/>
    <cellStyle name="Note 77" xfId="117"/>
    <cellStyle name="Note 78" xfId="118"/>
    <cellStyle name="Note 79" xfId="119"/>
    <cellStyle name="Note 8" xfId="120"/>
    <cellStyle name="Note 80" xfId="121"/>
    <cellStyle name="Note 81" xfId="122"/>
    <cellStyle name="Note 82" xfId="123"/>
    <cellStyle name="Note 83" xfId="124"/>
    <cellStyle name="Note 84" xfId="125"/>
    <cellStyle name="Note 85" xfId="126"/>
    <cellStyle name="Note 86" xfId="127"/>
    <cellStyle name="Note 87" xfId="128"/>
    <cellStyle name="Note 88" xfId="129"/>
    <cellStyle name="Note 89" xfId="130"/>
    <cellStyle name="Note 9" xfId="131"/>
    <cellStyle name="Note 90" xfId="132"/>
    <cellStyle name="Note 91" xfId="133"/>
    <cellStyle name="Note 92" xfId="134"/>
    <cellStyle name="Note 93" xfId="135"/>
    <cellStyle name="Note 94" xfId="136"/>
    <cellStyle name="Note 95" xfId="137"/>
    <cellStyle name="Note 96" xfId="138"/>
    <cellStyle name="Status" xfId="17"/>
    <cellStyle name="Status 2" xfId="139"/>
    <cellStyle name="Text" xfId="18"/>
    <cellStyle name="Text 2" xfId="140"/>
    <cellStyle name="Warning" xfId="19"/>
    <cellStyle name="Warning 2" xfId="141"/>
    <cellStyle name="Денежный 2" xfId="2"/>
    <cellStyle name="Денежный 2 2" xfId="142"/>
    <cellStyle name="Обычный" xfId="0" builtinId="0"/>
    <cellStyle name="Обычный 2" xfId="20"/>
    <cellStyle name="Обычный 2 2" xfId="143"/>
    <cellStyle name="Обычный 3" xfId="21"/>
    <cellStyle name="Обычный 3 2" xfId="144"/>
    <cellStyle name="Обычный 3 2 2" xfId="145"/>
    <cellStyle name="Обычный 3 3" xfId="146"/>
    <cellStyle name="Обычный 3 4" xfId="147"/>
    <cellStyle name="Обычный 3 5" xfId="148"/>
    <cellStyle name="Обычный 3 6" xfId="149"/>
    <cellStyle name="Обычный 4" xfId="23"/>
    <cellStyle name="Обычный 4 2" xfId="150"/>
    <cellStyle name="Обычный 4 2 2" xfId="151"/>
    <cellStyle name="Обычный 5" xfId="152"/>
    <cellStyle name="Обычный 6" xfId="1"/>
    <cellStyle name="Финансовый 2" xfId="3"/>
    <cellStyle name="Финансовый 2 2" xfId="153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29"/>
  <sheetViews>
    <sheetView tabSelected="1" zoomScale="80" zoomScaleNormal="80" workbookViewId="0">
      <selection activeCell="F17" sqref="F17"/>
    </sheetView>
  </sheetViews>
  <sheetFormatPr defaultRowHeight="12.75"/>
  <cols>
    <col min="1" max="1" width="31.7109375" style="1" customWidth="1"/>
    <col min="2" max="2" width="9.7109375" style="2" customWidth="1"/>
    <col min="3" max="3" width="10.140625" style="1" customWidth="1"/>
    <col min="4" max="4" width="9.5703125" style="2" customWidth="1"/>
    <col min="5" max="5" width="12.28515625" style="1" customWidth="1"/>
    <col min="6" max="6" width="10.85546875" style="1" customWidth="1"/>
    <col min="7" max="7" width="8.7109375" style="1" customWidth="1"/>
    <col min="8" max="8" width="6.42578125" style="1" customWidth="1"/>
    <col min="9" max="9" width="8.7109375" style="1" customWidth="1"/>
    <col min="10" max="10" width="7.7109375" style="1" customWidth="1"/>
    <col min="11" max="11" width="9.42578125" style="1" customWidth="1"/>
    <col min="12" max="12" width="8.5703125" style="1" customWidth="1"/>
    <col min="13" max="13" width="9.85546875" style="1" customWidth="1"/>
    <col min="14" max="14" width="7.7109375" style="1" customWidth="1"/>
    <col min="15" max="15" width="10.85546875" style="1" customWidth="1"/>
    <col min="16" max="16" width="9.85546875" style="1" customWidth="1"/>
    <col min="17" max="17" width="9.5703125" style="1" customWidth="1"/>
    <col min="18" max="18" width="9.140625" style="1" customWidth="1"/>
    <col min="19" max="20" width="10.140625" style="1" customWidth="1"/>
    <col min="21" max="21" width="11.42578125" style="1" customWidth="1"/>
    <col min="22" max="22" width="9.42578125" style="1" customWidth="1"/>
    <col min="23" max="23" width="11.140625" style="1" customWidth="1"/>
    <col min="24" max="24" width="19.85546875" style="1" customWidth="1"/>
    <col min="25" max="25" width="25" style="1" customWidth="1"/>
    <col min="26" max="26" width="12.85546875" style="1" customWidth="1"/>
    <col min="27" max="27" width="17.42578125" style="3" customWidth="1"/>
    <col min="28" max="28" width="11" style="1" customWidth="1"/>
    <col min="29" max="29" width="14.140625" style="1" customWidth="1"/>
    <col min="30" max="30" width="12.5703125" style="1" customWidth="1"/>
    <col min="31" max="31" width="13.7109375" style="1" customWidth="1"/>
    <col min="32" max="32" width="15.42578125" style="1" customWidth="1"/>
    <col min="33" max="33" width="12.28515625" style="1" customWidth="1"/>
    <col min="34" max="34" width="10.140625" style="1" customWidth="1"/>
    <col min="35" max="35" width="14.140625" style="1" customWidth="1"/>
    <col min="36" max="36" width="8.85546875" hidden="1" customWidth="1"/>
    <col min="37" max="37" width="7.7109375" hidden="1" customWidth="1"/>
    <col min="38" max="38" width="7.85546875" customWidth="1"/>
    <col min="39" max="40" width="5.42578125" customWidth="1"/>
    <col min="41" max="41" width="9.28515625" customWidth="1"/>
    <col min="42" max="42" width="12" customWidth="1"/>
    <col min="43" max="43" width="8.5703125" customWidth="1"/>
    <col min="44" max="44" width="12" customWidth="1"/>
    <col min="45" max="45" width="11" customWidth="1"/>
    <col min="46" max="46" width="13.85546875" customWidth="1"/>
    <col min="47" max="47" width="12.5703125" customWidth="1"/>
    <col min="48" max="49" width="7.5703125" customWidth="1"/>
    <col min="50" max="50" width="16" customWidth="1"/>
    <col min="51" max="51" width="8.140625" customWidth="1"/>
    <col min="52" max="52" width="10" customWidth="1"/>
    <col min="53" max="53" width="9.140625" customWidth="1"/>
    <col min="54" max="54" width="6.42578125" customWidth="1"/>
    <col min="55" max="55" width="13.5703125" customWidth="1"/>
  </cols>
  <sheetData>
    <row r="1" spans="1:57" ht="15.75">
      <c r="A1" s="4"/>
      <c r="B1" s="5"/>
      <c r="C1" s="4"/>
      <c r="D1" s="4"/>
      <c r="E1" s="4"/>
      <c r="F1" s="95" t="s">
        <v>0</v>
      </c>
      <c r="G1" s="95"/>
      <c r="H1" s="95"/>
      <c r="I1" s="95"/>
      <c r="J1" s="95"/>
      <c r="K1" s="95"/>
      <c r="L1" s="95"/>
      <c r="M1" s="95"/>
      <c r="N1" s="95"/>
      <c r="O1" s="4"/>
      <c r="P1" s="99"/>
      <c r="Q1" s="100"/>
      <c r="R1" s="100"/>
      <c r="S1" s="100"/>
      <c r="T1" s="100"/>
      <c r="U1" s="100"/>
      <c r="V1" s="100"/>
      <c r="W1" s="100"/>
      <c r="X1" s="7"/>
      <c r="Y1" s="4"/>
      <c r="Z1" s="4"/>
      <c r="AA1" s="5"/>
      <c r="AB1" s="4"/>
      <c r="AC1" s="4"/>
      <c r="AD1" s="4"/>
      <c r="AE1" s="4"/>
      <c r="AF1" s="4"/>
      <c r="AG1" s="4"/>
      <c r="AH1" s="4"/>
      <c r="AI1" s="4"/>
      <c r="AJ1" s="8"/>
      <c r="AK1" s="8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</row>
    <row r="2" spans="1:57" ht="19.5" customHeight="1">
      <c r="A2" s="4"/>
      <c r="B2" s="10"/>
      <c r="C2" s="11" t="s">
        <v>1</v>
      </c>
      <c r="D2" s="6"/>
      <c r="E2" s="12"/>
      <c r="F2" s="12"/>
      <c r="G2" s="96" t="s">
        <v>51</v>
      </c>
      <c r="H2" s="97"/>
      <c r="I2" s="97"/>
      <c r="J2" s="97"/>
      <c r="K2" s="97"/>
      <c r="L2" s="97"/>
      <c r="M2" s="98"/>
      <c r="N2" s="5"/>
      <c r="O2" s="6"/>
      <c r="P2" s="101"/>
      <c r="Q2" s="102"/>
      <c r="R2" s="102"/>
      <c r="S2" s="102"/>
      <c r="T2" s="103"/>
      <c r="U2" s="102"/>
      <c r="V2" s="102"/>
      <c r="W2" s="103"/>
      <c r="X2" s="7"/>
      <c r="Y2" s="108" t="s">
        <v>34</v>
      </c>
      <c r="Z2" s="108"/>
      <c r="AA2" s="108"/>
      <c r="AB2" s="108"/>
      <c r="AC2" s="108"/>
      <c r="AD2" s="108"/>
      <c r="AE2" s="108"/>
      <c r="AF2" s="108"/>
      <c r="AG2" s="108"/>
      <c r="AH2" s="108"/>
      <c r="AI2" s="108"/>
      <c r="AJ2" s="8"/>
      <c r="AK2" s="8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</row>
    <row r="3" spans="1:57" ht="19.899999999999999" customHeight="1">
      <c r="A3" s="104" t="s">
        <v>2</v>
      </c>
      <c r="B3" s="104" t="s">
        <v>3</v>
      </c>
      <c r="C3" s="122"/>
      <c r="D3" s="104" t="s">
        <v>4</v>
      </c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5"/>
      <c r="R3" s="105"/>
      <c r="S3" s="105"/>
      <c r="T3" s="105"/>
      <c r="U3" s="106"/>
      <c r="V3" s="104" t="s">
        <v>5</v>
      </c>
      <c r="W3" s="104" t="s">
        <v>6</v>
      </c>
      <c r="X3" s="104" t="s">
        <v>7</v>
      </c>
      <c r="Y3" s="116" t="s">
        <v>2</v>
      </c>
      <c r="Z3" s="113" t="s">
        <v>33</v>
      </c>
      <c r="AA3" s="104" t="s">
        <v>8</v>
      </c>
      <c r="AB3" s="104" t="s">
        <v>9</v>
      </c>
      <c r="AC3" s="104" t="s">
        <v>10</v>
      </c>
      <c r="AD3" s="104" t="s">
        <v>11</v>
      </c>
      <c r="AE3" s="104" t="s">
        <v>12</v>
      </c>
      <c r="AF3" s="104" t="s">
        <v>13</v>
      </c>
      <c r="AG3" s="104" t="s">
        <v>14</v>
      </c>
      <c r="AH3" s="104" t="s">
        <v>15</v>
      </c>
      <c r="AI3" s="104" t="s">
        <v>16</v>
      </c>
      <c r="AJ3" s="8"/>
      <c r="AK3" s="8"/>
      <c r="AL3" s="9"/>
      <c r="AM3" s="9"/>
      <c r="AN3" s="9"/>
      <c r="AO3" s="107"/>
      <c r="AP3" s="107"/>
      <c r="AQ3" s="107"/>
      <c r="AR3" s="107"/>
      <c r="AS3" s="107"/>
      <c r="AT3" s="107"/>
      <c r="AU3" s="107"/>
      <c r="AV3" s="107"/>
      <c r="AW3" s="107"/>
      <c r="AX3" s="107"/>
      <c r="AY3" s="9"/>
      <c r="AZ3" s="9"/>
      <c r="BA3" s="9"/>
      <c r="BB3" s="9"/>
      <c r="BC3" s="9"/>
    </row>
    <row r="4" spans="1:57" s="13" customFormat="1" ht="67.5" customHeight="1">
      <c r="A4" s="111"/>
      <c r="B4" s="123"/>
      <c r="C4" s="124"/>
      <c r="D4" s="109" t="s">
        <v>17</v>
      </c>
      <c r="E4" s="110"/>
      <c r="F4" s="104" t="s">
        <v>18</v>
      </c>
      <c r="G4" s="105"/>
      <c r="H4" s="105"/>
      <c r="I4" s="106"/>
      <c r="J4" s="125" t="s">
        <v>19</v>
      </c>
      <c r="K4" s="110"/>
      <c r="L4" s="109" t="s">
        <v>20</v>
      </c>
      <c r="M4" s="110"/>
      <c r="N4" s="109" t="s">
        <v>21</v>
      </c>
      <c r="O4" s="110"/>
      <c r="P4" s="104" t="s">
        <v>22</v>
      </c>
      <c r="Q4" s="106"/>
      <c r="R4" s="104" t="s">
        <v>13</v>
      </c>
      <c r="S4" s="106"/>
      <c r="T4" s="70" t="s">
        <v>36</v>
      </c>
      <c r="U4" s="14" t="s">
        <v>14</v>
      </c>
      <c r="V4" s="111"/>
      <c r="W4" s="111"/>
      <c r="X4" s="111"/>
      <c r="Y4" s="117"/>
      <c r="Z4" s="114"/>
      <c r="AA4" s="111"/>
      <c r="AB4" s="111"/>
      <c r="AC4" s="111"/>
      <c r="AD4" s="111"/>
      <c r="AE4" s="111"/>
      <c r="AF4" s="111"/>
      <c r="AG4" s="111"/>
      <c r="AH4" s="111"/>
      <c r="AI4" s="111"/>
      <c r="AJ4" s="121"/>
      <c r="AK4" s="121"/>
      <c r="AL4" s="9"/>
      <c r="AM4" s="9"/>
      <c r="AN4" s="9"/>
      <c r="AO4" s="107"/>
      <c r="AP4" s="107"/>
      <c r="AQ4" s="107"/>
      <c r="AR4" s="107"/>
      <c r="AS4" s="107"/>
      <c r="AT4" s="107"/>
      <c r="AU4" s="107"/>
      <c r="AV4" s="107"/>
      <c r="AW4" s="107"/>
      <c r="AX4" s="107"/>
      <c r="AY4" s="9"/>
      <c r="AZ4" s="9"/>
      <c r="BA4" s="9"/>
      <c r="BB4" s="9"/>
      <c r="BC4" s="16"/>
      <c r="BD4" s="16"/>
      <c r="BE4" s="16"/>
    </row>
    <row r="5" spans="1:57" s="17" customFormat="1" ht="43.9" customHeight="1">
      <c r="A5" s="112"/>
      <c r="B5" s="18" t="s">
        <v>23</v>
      </c>
      <c r="C5" s="19" t="s">
        <v>24</v>
      </c>
      <c r="D5" s="20" t="s">
        <v>23</v>
      </c>
      <c r="E5" s="21" t="s">
        <v>24</v>
      </c>
      <c r="F5" s="22" t="s">
        <v>25</v>
      </c>
      <c r="G5" s="22" t="s">
        <v>26</v>
      </c>
      <c r="H5" s="19" t="s">
        <v>27</v>
      </c>
      <c r="I5" s="19" t="s">
        <v>28</v>
      </c>
      <c r="J5" s="23" t="s">
        <v>23</v>
      </c>
      <c r="K5" s="20" t="s">
        <v>29</v>
      </c>
      <c r="L5" s="20" t="s">
        <v>23</v>
      </c>
      <c r="M5" s="20" t="s">
        <v>29</v>
      </c>
      <c r="N5" s="20" t="s">
        <v>23</v>
      </c>
      <c r="O5" s="20" t="s">
        <v>29</v>
      </c>
      <c r="P5" s="20" t="s">
        <v>23</v>
      </c>
      <c r="Q5" s="20" t="s">
        <v>29</v>
      </c>
      <c r="R5" s="20" t="s">
        <v>23</v>
      </c>
      <c r="S5" s="20" t="s">
        <v>30</v>
      </c>
      <c r="T5" s="20" t="s">
        <v>23</v>
      </c>
      <c r="U5" s="20" t="s">
        <v>23</v>
      </c>
      <c r="V5" s="112"/>
      <c r="W5" s="112"/>
      <c r="X5" s="112"/>
      <c r="Y5" s="118"/>
      <c r="Z5" s="115"/>
      <c r="AA5" s="112"/>
      <c r="AB5" s="112"/>
      <c r="AC5" s="112"/>
      <c r="AD5" s="112"/>
      <c r="AE5" s="112"/>
      <c r="AF5" s="112"/>
      <c r="AG5" s="112"/>
      <c r="AH5" s="112"/>
      <c r="AI5" s="112"/>
      <c r="AJ5" s="24"/>
      <c r="AK5" s="15"/>
      <c r="AO5" s="107"/>
      <c r="AP5" s="107"/>
      <c r="AQ5" s="107"/>
      <c r="AR5" s="107"/>
      <c r="AS5" s="107"/>
      <c r="AT5" s="107"/>
      <c r="AU5" s="107"/>
      <c r="AV5" s="107"/>
      <c r="AW5" s="107"/>
      <c r="AX5" s="107"/>
      <c r="AY5" s="25"/>
      <c r="BC5" s="16"/>
    </row>
    <row r="6" spans="1:57" s="26" customFormat="1" ht="15.75">
      <c r="A6" s="71" t="s">
        <v>50</v>
      </c>
      <c r="B6" s="27">
        <f t="shared" ref="B6:B20" si="0">D6+J6+L6+N6+P6+R6+U6</f>
        <v>0</v>
      </c>
      <c r="C6" s="28">
        <f t="shared" ref="C6:C20" si="1">B6/Z6*100</f>
        <v>0</v>
      </c>
      <c r="D6" s="28">
        <f t="shared" ref="D6:D20" si="2">F6+G6+H6+I6</f>
        <v>0</v>
      </c>
      <c r="E6" s="28">
        <f t="shared" ref="E6:E20" si="3">D6/AA6*100</f>
        <v>0</v>
      </c>
      <c r="F6" s="29"/>
      <c r="G6" s="29"/>
      <c r="H6" s="29"/>
      <c r="I6" s="30"/>
      <c r="J6" s="28"/>
      <c r="K6" s="28" t="e">
        <f t="shared" ref="K6:K20" si="4">J6/AB6*100</f>
        <v>#DIV/0!</v>
      </c>
      <c r="L6" s="31"/>
      <c r="M6" s="28" t="e">
        <f t="shared" ref="M6:M20" si="5">L6/AC6*100</f>
        <v>#DIV/0!</v>
      </c>
      <c r="N6" s="31"/>
      <c r="O6" s="28" t="e">
        <f t="shared" ref="O6:O20" si="6">N6/AD6*100</f>
        <v>#DIV/0!</v>
      </c>
      <c r="P6" s="31"/>
      <c r="Q6" s="28" t="e">
        <f t="shared" ref="Q6:Q20" si="7">P6/AE6*100</f>
        <v>#DIV/0!</v>
      </c>
      <c r="R6" s="31"/>
      <c r="S6" s="28" t="e">
        <f t="shared" ref="S6:S20" si="8">R6/AF6*100</f>
        <v>#DIV/0!</v>
      </c>
      <c r="T6" s="28"/>
      <c r="U6" s="28"/>
      <c r="V6" s="31"/>
      <c r="W6" s="31"/>
      <c r="X6" s="31"/>
      <c r="Y6" s="32" t="s">
        <v>50</v>
      </c>
      <c r="Z6" s="33">
        <f t="shared" ref="Z6:Z20" si="9">SUM(AA6:AH6)</f>
        <v>40</v>
      </c>
      <c r="AA6" s="31">
        <v>40</v>
      </c>
      <c r="AB6" s="28">
        <v>0</v>
      </c>
      <c r="AC6" s="31">
        <v>0</v>
      </c>
      <c r="AD6" s="31">
        <v>0</v>
      </c>
      <c r="AE6" s="31">
        <v>0</v>
      </c>
      <c r="AF6" s="31">
        <v>0</v>
      </c>
      <c r="AG6" s="31">
        <v>0</v>
      </c>
      <c r="AH6" s="31">
        <v>0</v>
      </c>
      <c r="AI6" s="31">
        <v>0</v>
      </c>
      <c r="AJ6" s="34"/>
      <c r="AK6" s="35"/>
      <c r="AL6" s="36"/>
      <c r="AM6" s="36"/>
      <c r="AN6" s="36"/>
      <c r="AO6" s="37"/>
      <c r="AP6" s="37"/>
      <c r="AQ6" s="37"/>
      <c r="AR6" s="37"/>
      <c r="AS6" s="37"/>
      <c r="AT6" s="37"/>
      <c r="AU6" s="37"/>
      <c r="AV6" s="37"/>
      <c r="AW6" s="37"/>
      <c r="AX6" s="37"/>
      <c r="AY6" s="38"/>
      <c r="AZ6" s="36"/>
      <c r="BA6" s="36"/>
      <c r="BB6" s="36"/>
      <c r="BC6" s="39"/>
    </row>
    <row r="7" spans="1:57" s="26" customFormat="1" ht="15.75" customHeight="1">
      <c r="A7" s="71" t="s">
        <v>37</v>
      </c>
      <c r="B7" s="27">
        <f t="shared" si="0"/>
        <v>0</v>
      </c>
      <c r="C7" s="28">
        <f t="shared" si="1"/>
        <v>0</v>
      </c>
      <c r="D7" s="28">
        <f t="shared" si="2"/>
        <v>0</v>
      </c>
      <c r="E7" s="28">
        <f t="shared" si="3"/>
        <v>0</v>
      </c>
      <c r="F7" s="28"/>
      <c r="G7" s="28"/>
      <c r="H7" s="28"/>
      <c r="I7" s="28"/>
      <c r="J7" s="28"/>
      <c r="K7" s="28" t="e">
        <f t="shared" si="4"/>
        <v>#DIV/0!</v>
      </c>
      <c r="L7" s="31"/>
      <c r="M7" s="28" t="e">
        <f t="shared" si="5"/>
        <v>#DIV/0!</v>
      </c>
      <c r="N7" s="40"/>
      <c r="O7" s="28" t="e">
        <f t="shared" si="6"/>
        <v>#DIV/0!</v>
      </c>
      <c r="P7" s="31"/>
      <c r="Q7" s="28" t="e">
        <f t="shared" si="7"/>
        <v>#DIV/0!</v>
      </c>
      <c r="R7" s="31"/>
      <c r="S7" s="28" t="e">
        <f t="shared" si="8"/>
        <v>#DIV/0!</v>
      </c>
      <c r="T7" s="28"/>
      <c r="U7" s="28"/>
      <c r="V7" s="31"/>
      <c r="W7" s="31"/>
      <c r="X7" s="31"/>
      <c r="Y7" s="32" t="s">
        <v>37</v>
      </c>
      <c r="Z7" s="33">
        <f t="shared" si="9"/>
        <v>261</v>
      </c>
      <c r="AA7" s="31">
        <v>261</v>
      </c>
      <c r="AB7" s="28">
        <v>0</v>
      </c>
      <c r="AC7" s="31">
        <v>0</v>
      </c>
      <c r="AD7" s="31">
        <v>0</v>
      </c>
      <c r="AE7" s="31">
        <v>0</v>
      </c>
      <c r="AF7" s="31">
        <v>0</v>
      </c>
      <c r="AG7" s="31">
        <v>0</v>
      </c>
      <c r="AH7" s="31">
        <v>0</v>
      </c>
      <c r="AI7" s="31">
        <v>50</v>
      </c>
      <c r="AJ7" s="34"/>
      <c r="AK7" s="35"/>
      <c r="AL7" s="36"/>
      <c r="AM7" s="36"/>
      <c r="AN7" s="36"/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8"/>
      <c r="AZ7" s="36"/>
      <c r="BA7" s="36"/>
      <c r="BB7" s="36"/>
      <c r="BC7" s="39"/>
    </row>
    <row r="8" spans="1:57" s="41" customFormat="1" ht="15.75">
      <c r="A8" s="71" t="s">
        <v>38</v>
      </c>
      <c r="B8" s="27">
        <f t="shared" si="0"/>
        <v>0</v>
      </c>
      <c r="C8" s="28" t="e">
        <f t="shared" si="1"/>
        <v>#DIV/0!</v>
      </c>
      <c r="D8" s="28">
        <f t="shared" si="2"/>
        <v>0</v>
      </c>
      <c r="E8" s="28" t="e">
        <f t="shared" si="3"/>
        <v>#DIV/0!</v>
      </c>
      <c r="F8" s="28"/>
      <c r="G8" s="28"/>
      <c r="H8" s="28"/>
      <c r="I8" s="28"/>
      <c r="J8" s="28"/>
      <c r="K8" s="28" t="e">
        <f t="shared" si="4"/>
        <v>#DIV/0!</v>
      </c>
      <c r="L8" s="31"/>
      <c r="M8" s="28" t="e">
        <f t="shared" si="5"/>
        <v>#DIV/0!</v>
      </c>
      <c r="N8" s="40"/>
      <c r="O8" s="28" t="e">
        <f t="shared" si="6"/>
        <v>#DIV/0!</v>
      </c>
      <c r="P8" s="31"/>
      <c r="Q8" s="28" t="e">
        <f t="shared" si="7"/>
        <v>#DIV/0!</v>
      </c>
      <c r="R8" s="31"/>
      <c r="S8" s="28" t="e">
        <f t="shared" si="8"/>
        <v>#DIV/0!</v>
      </c>
      <c r="T8" s="28"/>
      <c r="U8" s="28"/>
      <c r="V8" s="31"/>
      <c r="W8" s="31"/>
      <c r="X8" s="31"/>
      <c r="Y8" s="32" t="s">
        <v>38</v>
      </c>
      <c r="Z8" s="33">
        <f t="shared" si="9"/>
        <v>0</v>
      </c>
      <c r="AA8" s="31">
        <v>0</v>
      </c>
      <c r="AB8" s="28">
        <v>0</v>
      </c>
      <c r="AC8" s="31">
        <v>0</v>
      </c>
      <c r="AD8" s="31">
        <v>0</v>
      </c>
      <c r="AE8" s="31">
        <v>0</v>
      </c>
      <c r="AF8" s="31">
        <v>0</v>
      </c>
      <c r="AG8" s="31">
        <v>0</v>
      </c>
      <c r="AH8" s="31">
        <v>0</v>
      </c>
      <c r="AI8" s="31">
        <v>0</v>
      </c>
      <c r="AJ8" s="34"/>
      <c r="AK8" s="35"/>
      <c r="AL8" s="35"/>
      <c r="AM8" s="35"/>
      <c r="AN8" s="35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42"/>
      <c r="AZ8" s="35"/>
      <c r="BA8" s="36"/>
      <c r="BB8" s="35"/>
      <c r="BC8" s="39"/>
    </row>
    <row r="9" spans="1:57" s="43" customFormat="1" ht="25.5">
      <c r="A9" s="71" t="s">
        <v>39</v>
      </c>
      <c r="B9" s="27">
        <f t="shared" si="0"/>
        <v>0</v>
      </c>
      <c r="C9" s="28">
        <f t="shared" si="1"/>
        <v>0</v>
      </c>
      <c r="D9" s="28">
        <f t="shared" si="2"/>
        <v>0</v>
      </c>
      <c r="E9" s="28" t="e">
        <f t="shared" si="3"/>
        <v>#DIV/0!</v>
      </c>
      <c r="F9" s="28"/>
      <c r="G9" s="28"/>
      <c r="H9" s="28"/>
      <c r="I9" s="28"/>
      <c r="J9" s="28"/>
      <c r="K9" s="28" t="e">
        <f t="shared" si="4"/>
        <v>#DIV/0!</v>
      </c>
      <c r="L9" s="31"/>
      <c r="M9" s="28" t="e">
        <f t="shared" si="5"/>
        <v>#DIV/0!</v>
      </c>
      <c r="N9" s="40"/>
      <c r="O9" s="28" t="e">
        <f t="shared" si="6"/>
        <v>#DIV/0!</v>
      </c>
      <c r="P9" s="31"/>
      <c r="Q9" s="28">
        <f t="shared" si="7"/>
        <v>0</v>
      </c>
      <c r="R9" s="31"/>
      <c r="S9" s="28">
        <f t="shared" si="8"/>
        <v>0</v>
      </c>
      <c r="T9" s="28"/>
      <c r="U9" s="28"/>
      <c r="V9" s="31"/>
      <c r="W9" s="31"/>
      <c r="X9" s="31"/>
      <c r="Y9" s="32" t="s">
        <v>39</v>
      </c>
      <c r="Z9" s="33">
        <f t="shared" si="9"/>
        <v>890</v>
      </c>
      <c r="AA9" s="31">
        <v>0</v>
      </c>
      <c r="AB9" s="28">
        <v>0</v>
      </c>
      <c r="AC9" s="31">
        <v>0</v>
      </c>
      <c r="AD9" s="31">
        <v>0</v>
      </c>
      <c r="AE9" s="31">
        <v>160</v>
      </c>
      <c r="AF9" s="31">
        <v>450</v>
      </c>
      <c r="AG9" s="31">
        <v>280</v>
      </c>
      <c r="AH9" s="31">
        <v>0</v>
      </c>
      <c r="AI9" s="31">
        <v>160</v>
      </c>
      <c r="AJ9" s="34"/>
      <c r="AK9" s="35"/>
      <c r="AL9" s="44"/>
      <c r="AM9" s="44"/>
      <c r="AN9" s="44"/>
      <c r="AO9" s="37"/>
      <c r="AP9" s="37"/>
      <c r="AQ9" s="37"/>
      <c r="AR9" s="37"/>
      <c r="AS9" s="37"/>
      <c r="AT9" s="37"/>
      <c r="AU9" s="37"/>
      <c r="AV9" s="37"/>
      <c r="AW9" s="37"/>
      <c r="AX9" s="37"/>
      <c r="AY9" s="45"/>
      <c r="AZ9" s="44"/>
      <c r="BA9" s="36"/>
      <c r="BB9" s="44"/>
      <c r="BC9" s="39"/>
    </row>
    <row r="10" spans="1:57" s="92" customFormat="1" ht="15.75">
      <c r="A10" s="75" t="s">
        <v>40</v>
      </c>
      <c r="B10" s="76">
        <f t="shared" si="0"/>
        <v>82</v>
      </c>
      <c r="C10" s="77">
        <f t="shared" si="1"/>
        <v>17.903930131004365</v>
      </c>
      <c r="D10" s="77">
        <f t="shared" si="2"/>
        <v>82</v>
      </c>
      <c r="E10" s="77">
        <f t="shared" si="3"/>
        <v>21.578947368421055</v>
      </c>
      <c r="F10" s="77"/>
      <c r="G10" s="77">
        <v>37</v>
      </c>
      <c r="H10" s="77">
        <v>45</v>
      </c>
      <c r="I10" s="77"/>
      <c r="J10" s="77"/>
      <c r="K10" s="77" t="e">
        <f t="shared" si="4"/>
        <v>#DIV/0!</v>
      </c>
      <c r="L10" s="78"/>
      <c r="M10" s="77" t="e">
        <f t="shared" si="5"/>
        <v>#DIV/0!</v>
      </c>
      <c r="N10" s="79"/>
      <c r="O10" s="77" t="e">
        <f t="shared" si="6"/>
        <v>#DIV/0!</v>
      </c>
      <c r="P10" s="78"/>
      <c r="Q10" s="77">
        <f t="shared" si="7"/>
        <v>0</v>
      </c>
      <c r="R10" s="78"/>
      <c r="S10" s="77" t="e">
        <f t="shared" si="8"/>
        <v>#DIV/0!</v>
      </c>
      <c r="T10" s="77"/>
      <c r="U10" s="77"/>
      <c r="V10" s="78">
        <v>45</v>
      </c>
      <c r="W10" s="78">
        <v>40</v>
      </c>
      <c r="X10" s="78"/>
      <c r="Y10" s="80" t="s">
        <v>40</v>
      </c>
      <c r="Z10" s="81">
        <f t="shared" si="9"/>
        <v>458</v>
      </c>
      <c r="AA10" s="78">
        <v>380</v>
      </c>
      <c r="AB10" s="77">
        <v>0</v>
      </c>
      <c r="AC10" s="78">
        <v>0</v>
      </c>
      <c r="AD10" s="78">
        <v>0</v>
      </c>
      <c r="AE10" s="78">
        <v>78</v>
      </c>
      <c r="AF10" s="78">
        <v>0</v>
      </c>
      <c r="AG10" s="78">
        <v>0</v>
      </c>
      <c r="AH10" s="78">
        <v>0</v>
      </c>
      <c r="AI10" s="78">
        <v>183</v>
      </c>
      <c r="AJ10" s="82"/>
      <c r="AK10" s="83"/>
      <c r="AL10" s="90"/>
      <c r="AM10" s="90"/>
      <c r="AN10" s="90"/>
      <c r="AO10" s="85"/>
      <c r="AP10" s="85"/>
      <c r="AQ10" s="85"/>
      <c r="AR10" s="85"/>
      <c r="AS10" s="85"/>
      <c r="AT10" s="85"/>
      <c r="AU10" s="85"/>
      <c r="AV10" s="85"/>
      <c r="AW10" s="85"/>
      <c r="AX10" s="85"/>
      <c r="AY10" s="91"/>
      <c r="AZ10" s="90"/>
      <c r="BA10" s="84"/>
      <c r="BB10" s="90"/>
      <c r="BC10" s="87"/>
    </row>
    <row r="11" spans="1:57" s="41" customFormat="1" ht="15.75">
      <c r="A11" s="71" t="s">
        <v>41</v>
      </c>
      <c r="B11" s="27">
        <f t="shared" si="0"/>
        <v>0</v>
      </c>
      <c r="C11" s="28">
        <f t="shared" si="1"/>
        <v>0</v>
      </c>
      <c r="D11" s="28">
        <f t="shared" si="2"/>
        <v>0</v>
      </c>
      <c r="E11" s="28">
        <f t="shared" si="3"/>
        <v>0</v>
      </c>
      <c r="F11" s="28"/>
      <c r="G11" s="28"/>
      <c r="H11" s="28"/>
      <c r="I11" s="28"/>
      <c r="J11" s="28"/>
      <c r="K11" s="28" t="e">
        <f t="shared" si="4"/>
        <v>#DIV/0!</v>
      </c>
      <c r="L11" s="31"/>
      <c r="M11" s="28" t="e">
        <f t="shared" si="5"/>
        <v>#DIV/0!</v>
      </c>
      <c r="N11" s="40"/>
      <c r="O11" s="28" t="e">
        <f t="shared" si="6"/>
        <v>#DIV/0!</v>
      </c>
      <c r="P11" s="31"/>
      <c r="Q11" s="28" t="e">
        <f t="shared" si="7"/>
        <v>#DIV/0!</v>
      </c>
      <c r="R11" s="31"/>
      <c r="S11" s="28" t="e">
        <f t="shared" si="8"/>
        <v>#DIV/0!</v>
      </c>
      <c r="T11" s="28"/>
      <c r="U11" s="28"/>
      <c r="V11" s="31"/>
      <c r="W11" s="31"/>
      <c r="X11" s="31"/>
      <c r="Y11" s="32" t="s">
        <v>41</v>
      </c>
      <c r="Z11" s="33">
        <f t="shared" si="9"/>
        <v>282</v>
      </c>
      <c r="AA11" s="31">
        <v>282</v>
      </c>
      <c r="AB11" s="28">
        <v>0</v>
      </c>
      <c r="AC11" s="31">
        <v>0</v>
      </c>
      <c r="AD11" s="31">
        <v>0</v>
      </c>
      <c r="AE11" s="31">
        <v>0</v>
      </c>
      <c r="AF11" s="31">
        <v>0</v>
      </c>
      <c r="AG11" s="31">
        <v>0</v>
      </c>
      <c r="AH11" s="31">
        <v>0</v>
      </c>
      <c r="AI11" s="31">
        <v>100</v>
      </c>
      <c r="AJ11" s="34"/>
      <c r="AK11" s="35"/>
      <c r="AL11" s="35"/>
      <c r="AM11" s="35"/>
      <c r="AN11" s="35"/>
      <c r="AO11" s="37"/>
      <c r="AP11" s="37"/>
      <c r="AQ11" s="37"/>
      <c r="AR11" s="37"/>
      <c r="AS11" s="37"/>
      <c r="AT11" s="37"/>
      <c r="AU11" s="37"/>
      <c r="AV11" s="37"/>
      <c r="AW11" s="37"/>
      <c r="AX11" s="37"/>
      <c r="AY11" s="42"/>
      <c r="AZ11" s="35"/>
      <c r="BA11" s="35"/>
      <c r="BB11" s="35"/>
      <c r="BC11" s="46"/>
    </row>
    <row r="12" spans="1:57" s="43" customFormat="1" ht="15.75">
      <c r="A12" s="75" t="s">
        <v>42</v>
      </c>
      <c r="B12" s="76">
        <f t="shared" si="0"/>
        <v>100</v>
      </c>
      <c r="C12" s="77">
        <f t="shared" si="1"/>
        <v>24.330900243309003</v>
      </c>
      <c r="D12" s="77">
        <f t="shared" si="2"/>
        <v>100</v>
      </c>
      <c r="E12" s="77">
        <f t="shared" si="3"/>
        <v>24.330900243309003</v>
      </c>
      <c r="F12" s="77"/>
      <c r="G12" s="77">
        <v>100</v>
      </c>
      <c r="H12" s="77"/>
      <c r="I12" s="77"/>
      <c r="J12" s="77"/>
      <c r="K12" s="77" t="e">
        <f t="shared" si="4"/>
        <v>#DIV/0!</v>
      </c>
      <c r="L12" s="78"/>
      <c r="M12" s="77" t="e">
        <f t="shared" si="5"/>
        <v>#DIV/0!</v>
      </c>
      <c r="N12" s="79"/>
      <c r="O12" s="77" t="e">
        <f t="shared" si="6"/>
        <v>#DIV/0!</v>
      </c>
      <c r="P12" s="78"/>
      <c r="Q12" s="77" t="e">
        <f t="shared" si="7"/>
        <v>#DIV/0!</v>
      </c>
      <c r="R12" s="78"/>
      <c r="S12" s="77" t="e">
        <f t="shared" si="8"/>
        <v>#DIV/0!</v>
      </c>
      <c r="T12" s="77"/>
      <c r="U12" s="77"/>
      <c r="V12" s="78">
        <v>14</v>
      </c>
      <c r="W12" s="78">
        <v>60</v>
      </c>
      <c r="X12" s="78"/>
      <c r="Y12" s="80" t="s">
        <v>42</v>
      </c>
      <c r="Z12" s="81">
        <f t="shared" si="9"/>
        <v>411</v>
      </c>
      <c r="AA12" s="93">
        <v>411</v>
      </c>
      <c r="AB12" s="94">
        <v>0</v>
      </c>
      <c r="AC12" s="94">
        <v>0</v>
      </c>
      <c r="AD12" s="94">
        <v>0</v>
      </c>
      <c r="AE12" s="94">
        <v>0</v>
      </c>
      <c r="AF12" s="94">
        <v>0</v>
      </c>
      <c r="AG12" s="94">
        <v>0</v>
      </c>
      <c r="AH12" s="78">
        <v>0</v>
      </c>
      <c r="AI12" s="78">
        <v>250</v>
      </c>
      <c r="AJ12" s="34">
        <v>250</v>
      </c>
      <c r="AK12" s="35"/>
      <c r="AL12" s="44"/>
      <c r="AM12" s="44"/>
      <c r="AN12" s="44"/>
      <c r="AO12" s="37"/>
      <c r="AP12" s="37"/>
      <c r="AQ12" s="37"/>
      <c r="AR12" s="37"/>
      <c r="AS12" s="37"/>
      <c r="AT12" s="37"/>
      <c r="AU12" s="37"/>
      <c r="AV12" s="37"/>
      <c r="AW12" s="37"/>
      <c r="AX12" s="37"/>
      <c r="AY12" s="45"/>
      <c r="AZ12" s="44"/>
      <c r="BA12" s="36"/>
      <c r="BB12" s="44"/>
      <c r="BC12" s="39"/>
    </row>
    <row r="13" spans="1:57" s="26" customFormat="1" ht="15.75">
      <c r="A13" s="71" t="s">
        <v>43</v>
      </c>
      <c r="B13" s="27">
        <f t="shared" si="0"/>
        <v>0</v>
      </c>
      <c r="C13" s="28">
        <f t="shared" si="1"/>
        <v>0</v>
      </c>
      <c r="D13" s="28">
        <f t="shared" si="2"/>
        <v>0</v>
      </c>
      <c r="E13" s="28">
        <f t="shared" si="3"/>
        <v>0</v>
      </c>
      <c r="F13" s="28"/>
      <c r="G13" s="28"/>
      <c r="H13" s="28"/>
      <c r="I13" s="28"/>
      <c r="J13" s="28"/>
      <c r="K13" s="28" t="e">
        <f t="shared" si="4"/>
        <v>#DIV/0!</v>
      </c>
      <c r="L13" s="31"/>
      <c r="M13" s="28" t="e">
        <f t="shared" si="5"/>
        <v>#DIV/0!</v>
      </c>
      <c r="N13" s="28"/>
      <c r="O13" s="28" t="e">
        <f t="shared" si="6"/>
        <v>#DIV/0!</v>
      </c>
      <c r="P13" s="31"/>
      <c r="Q13" s="28">
        <f t="shared" si="7"/>
        <v>0</v>
      </c>
      <c r="R13" s="31"/>
      <c r="S13" s="28" t="e">
        <f t="shared" si="8"/>
        <v>#DIV/0!</v>
      </c>
      <c r="T13" s="28"/>
      <c r="U13" s="28"/>
      <c r="V13" s="31"/>
      <c r="W13" s="31"/>
      <c r="X13" s="31"/>
      <c r="Y13" s="32" t="s">
        <v>43</v>
      </c>
      <c r="Z13" s="33">
        <f t="shared" si="9"/>
        <v>323</v>
      </c>
      <c r="AA13" s="31">
        <v>308</v>
      </c>
      <c r="AB13" s="28">
        <v>0</v>
      </c>
      <c r="AC13" s="31">
        <v>0</v>
      </c>
      <c r="AD13" s="31">
        <v>0</v>
      </c>
      <c r="AE13" s="31">
        <v>15</v>
      </c>
      <c r="AF13" s="31">
        <v>0</v>
      </c>
      <c r="AG13" s="31">
        <v>0</v>
      </c>
      <c r="AH13" s="47">
        <v>0</v>
      </c>
      <c r="AI13" s="74">
        <v>150</v>
      </c>
      <c r="AJ13" s="34"/>
      <c r="AK13" s="35"/>
      <c r="AL13" s="36"/>
      <c r="AM13" s="36"/>
      <c r="AN13" s="36"/>
      <c r="AO13" s="37"/>
      <c r="AP13" s="37"/>
      <c r="AQ13" s="37"/>
      <c r="AR13" s="37"/>
      <c r="AS13" s="37"/>
      <c r="AT13" s="37"/>
      <c r="AU13" s="37"/>
      <c r="AV13" s="37"/>
      <c r="AW13" s="37"/>
      <c r="AX13" s="37"/>
      <c r="AY13" s="38"/>
      <c r="AZ13" s="36"/>
      <c r="BA13" s="36"/>
      <c r="BB13" s="36"/>
      <c r="BC13" s="39"/>
    </row>
    <row r="14" spans="1:57" s="26" customFormat="1" ht="15.75">
      <c r="A14" s="71" t="s">
        <v>44</v>
      </c>
      <c r="B14" s="27">
        <f t="shared" si="0"/>
        <v>0</v>
      </c>
      <c r="C14" s="28">
        <f t="shared" si="1"/>
        <v>0</v>
      </c>
      <c r="D14" s="28">
        <f t="shared" si="2"/>
        <v>0</v>
      </c>
      <c r="E14" s="28">
        <f t="shared" si="3"/>
        <v>0</v>
      </c>
      <c r="F14" s="28"/>
      <c r="G14" s="28"/>
      <c r="H14" s="28"/>
      <c r="I14" s="28"/>
      <c r="J14" s="28"/>
      <c r="K14" s="28" t="e">
        <f t="shared" si="4"/>
        <v>#DIV/0!</v>
      </c>
      <c r="L14" s="31"/>
      <c r="M14" s="28" t="e">
        <f t="shared" si="5"/>
        <v>#DIV/0!</v>
      </c>
      <c r="N14" s="40"/>
      <c r="O14" s="28" t="e">
        <f t="shared" si="6"/>
        <v>#DIV/0!</v>
      </c>
      <c r="P14" s="31"/>
      <c r="Q14" s="28" t="e">
        <f t="shared" si="7"/>
        <v>#DIV/0!</v>
      </c>
      <c r="R14" s="31"/>
      <c r="S14" s="28" t="e">
        <f t="shared" si="8"/>
        <v>#DIV/0!</v>
      </c>
      <c r="T14" s="28"/>
      <c r="U14" s="28"/>
      <c r="V14" s="31"/>
      <c r="W14" s="31"/>
      <c r="X14" s="31"/>
      <c r="Y14" s="32" t="s">
        <v>44</v>
      </c>
      <c r="Z14" s="33">
        <f t="shared" si="9"/>
        <v>565</v>
      </c>
      <c r="AA14" s="31">
        <v>565</v>
      </c>
      <c r="AB14" s="28">
        <v>0</v>
      </c>
      <c r="AC14" s="31">
        <v>0</v>
      </c>
      <c r="AD14" s="31">
        <v>0</v>
      </c>
      <c r="AE14" s="31">
        <v>0</v>
      </c>
      <c r="AF14" s="31">
        <v>0</v>
      </c>
      <c r="AG14" s="31">
        <v>0</v>
      </c>
      <c r="AH14" s="31">
        <v>0</v>
      </c>
      <c r="AI14" s="31">
        <v>300</v>
      </c>
      <c r="AJ14" s="34"/>
      <c r="AK14" s="35"/>
      <c r="AL14" s="36"/>
      <c r="AM14" s="36"/>
      <c r="AN14" s="36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8"/>
      <c r="AZ14" s="36"/>
      <c r="BA14" s="36"/>
      <c r="BB14" s="36"/>
      <c r="BC14" s="39"/>
    </row>
    <row r="15" spans="1:57" s="88" customFormat="1" ht="15.75">
      <c r="A15" s="75" t="s">
        <v>45</v>
      </c>
      <c r="B15" s="76">
        <f>D15+J15+L15+N15+P15+R15+U15</f>
        <v>301</v>
      </c>
      <c r="C15" s="77">
        <f>B15/Z15*100</f>
        <v>30.777096114519427</v>
      </c>
      <c r="D15" s="77">
        <f>F15+G15+H15</f>
        <v>301</v>
      </c>
      <c r="E15" s="77">
        <f>D15/AA15*100</f>
        <v>32.788671023965144</v>
      </c>
      <c r="F15" s="77">
        <v>142</v>
      </c>
      <c r="G15" s="77">
        <v>159</v>
      </c>
      <c r="H15" s="77"/>
      <c r="I15" s="77"/>
      <c r="J15" s="77"/>
      <c r="K15" s="77">
        <f>J15/AB15*100</f>
        <v>0</v>
      </c>
      <c r="L15" s="78"/>
      <c r="M15" s="77" t="e">
        <f>L15/AC15*100</f>
        <v>#DIV/0!</v>
      </c>
      <c r="N15" s="79"/>
      <c r="O15" s="77" t="e">
        <f>N15/AD15*100</f>
        <v>#DIV/0!</v>
      </c>
      <c r="P15" s="78"/>
      <c r="Q15" s="77" t="e">
        <f>P15/AE15*100</f>
        <v>#DIV/0!</v>
      </c>
      <c r="R15" s="78"/>
      <c r="S15" s="77" t="e">
        <f>R15/AF15*100</f>
        <v>#DIV/0!</v>
      </c>
      <c r="T15" s="77"/>
      <c r="U15" s="77"/>
      <c r="V15" s="78">
        <v>111</v>
      </c>
      <c r="W15" s="78">
        <v>300</v>
      </c>
      <c r="X15" s="78"/>
      <c r="Y15" s="80" t="s">
        <v>45</v>
      </c>
      <c r="Z15" s="81">
        <f>SUM(AA15:AH15)</f>
        <v>978</v>
      </c>
      <c r="AA15" s="78">
        <v>918</v>
      </c>
      <c r="AB15" s="77">
        <v>60</v>
      </c>
      <c r="AC15" s="78">
        <v>0</v>
      </c>
      <c r="AD15" s="78">
        <v>0</v>
      </c>
      <c r="AE15" s="78">
        <v>0</v>
      </c>
      <c r="AF15" s="78">
        <v>0</v>
      </c>
      <c r="AG15" s="78">
        <v>0</v>
      </c>
      <c r="AH15" s="78">
        <v>0</v>
      </c>
      <c r="AI15" s="78">
        <v>359</v>
      </c>
      <c r="AJ15" s="82"/>
      <c r="AK15" s="83"/>
      <c r="AL15" s="84"/>
      <c r="AM15" s="84"/>
      <c r="AN15" s="84"/>
      <c r="AO15" s="85"/>
      <c r="AP15" s="85"/>
      <c r="AQ15" s="85"/>
      <c r="AR15" s="85"/>
      <c r="AS15" s="85"/>
      <c r="AT15" s="85"/>
      <c r="AU15" s="85"/>
      <c r="AV15" s="85"/>
      <c r="AW15" s="85"/>
      <c r="AX15" s="85"/>
      <c r="AY15" s="86"/>
      <c r="AZ15" s="84"/>
      <c r="BA15" s="84"/>
      <c r="BB15" s="84"/>
      <c r="BC15" s="87"/>
    </row>
    <row r="16" spans="1:57" s="26" customFormat="1" ht="15.75">
      <c r="A16" s="72" t="s">
        <v>46</v>
      </c>
      <c r="B16" s="27">
        <f>+D16+J16+L16+N16+P16+R16+U16</f>
        <v>0</v>
      </c>
      <c r="C16" s="28">
        <f>B16/Z16*100</f>
        <v>0</v>
      </c>
      <c r="D16" s="28">
        <v>0</v>
      </c>
      <c r="E16" s="28">
        <f>D16/AA16*100</f>
        <v>0</v>
      </c>
      <c r="F16" s="28"/>
      <c r="G16" s="28"/>
      <c r="H16" s="28"/>
      <c r="I16" s="28"/>
      <c r="J16" s="28"/>
      <c r="K16" s="28" t="e">
        <f>J16/AB16*100</f>
        <v>#DIV/0!</v>
      </c>
      <c r="L16" s="31"/>
      <c r="M16" s="28" t="e">
        <f>L16/AC16*100</f>
        <v>#DIV/0!</v>
      </c>
      <c r="N16" s="40"/>
      <c r="O16" s="28" t="e">
        <f>N16/AD16*100</f>
        <v>#DIV/0!</v>
      </c>
      <c r="P16" s="31"/>
      <c r="Q16" s="28" t="e">
        <f>P16/AE16*100</f>
        <v>#DIV/0!</v>
      </c>
      <c r="R16" s="31"/>
      <c r="S16" s="28" t="e">
        <f>R16/AF15*100</f>
        <v>#DIV/0!</v>
      </c>
      <c r="T16" s="28"/>
      <c r="U16" s="28"/>
      <c r="V16" s="31"/>
      <c r="W16" s="31"/>
      <c r="X16" s="31"/>
      <c r="Y16" s="32" t="s">
        <v>46</v>
      </c>
      <c r="Z16" s="33">
        <f>SUM(AA16:AH16)</f>
        <v>146</v>
      </c>
      <c r="AA16" s="31">
        <v>146</v>
      </c>
      <c r="AB16" s="28">
        <v>0</v>
      </c>
      <c r="AC16" s="31">
        <v>0</v>
      </c>
      <c r="AD16" s="31">
        <v>0</v>
      </c>
      <c r="AE16" s="31">
        <v>0</v>
      </c>
      <c r="AF16" s="31">
        <v>0</v>
      </c>
      <c r="AG16" s="31">
        <v>0</v>
      </c>
      <c r="AH16" s="31">
        <v>0</v>
      </c>
      <c r="AI16" s="31">
        <v>100</v>
      </c>
      <c r="AJ16" s="34"/>
      <c r="AK16" s="35"/>
      <c r="AL16" s="36"/>
      <c r="AM16" s="36"/>
      <c r="AN16" s="36"/>
      <c r="AO16" s="37"/>
      <c r="AP16" s="37"/>
      <c r="AQ16" s="37"/>
      <c r="AR16" s="37"/>
      <c r="AS16" s="37"/>
      <c r="AT16" s="37"/>
      <c r="AU16" s="37"/>
      <c r="AV16" s="37"/>
      <c r="AW16" s="37"/>
      <c r="AX16" s="37"/>
      <c r="AY16" s="38"/>
      <c r="AZ16" s="36"/>
      <c r="BA16" s="36"/>
      <c r="BB16" s="36"/>
      <c r="BC16" s="39"/>
    </row>
    <row r="17" spans="1:55" s="26" customFormat="1" ht="15.75">
      <c r="A17" s="72" t="s">
        <v>47</v>
      </c>
      <c r="B17" s="27">
        <f>D17+J17+L17+N17+P17+R17+U17</f>
        <v>0</v>
      </c>
      <c r="C17" s="28">
        <f>B17/Z17*100</f>
        <v>0</v>
      </c>
      <c r="D17" s="28">
        <v>0</v>
      </c>
      <c r="E17" s="28">
        <f>D17/Z17*100</f>
        <v>0</v>
      </c>
      <c r="F17" s="28"/>
      <c r="G17" s="28"/>
      <c r="H17" s="28"/>
      <c r="I17" s="28"/>
      <c r="J17" s="28"/>
      <c r="K17" s="28" t="e">
        <f>J17/AB17*100</f>
        <v>#DIV/0!</v>
      </c>
      <c r="L17" s="31"/>
      <c r="M17" s="28" t="e">
        <f>L17/AC17*100</f>
        <v>#DIV/0!</v>
      </c>
      <c r="N17" s="40"/>
      <c r="O17" s="28" t="e">
        <f>N17/AD17*100</f>
        <v>#DIV/0!</v>
      </c>
      <c r="P17" s="31"/>
      <c r="Q17" s="28" t="e">
        <f>P17/AE17*100</f>
        <v>#DIV/0!</v>
      </c>
      <c r="R17" s="31"/>
      <c r="S17" s="28">
        <f>R17/AF17*100</f>
        <v>0</v>
      </c>
      <c r="T17" s="28"/>
      <c r="U17" s="28"/>
      <c r="V17" s="31"/>
      <c r="W17" s="31"/>
      <c r="X17" s="31"/>
      <c r="Y17" s="32" t="s">
        <v>47</v>
      </c>
      <c r="Z17" s="33">
        <f>SUM(AA17:AH17)</f>
        <v>100</v>
      </c>
      <c r="AA17" s="31">
        <v>0</v>
      </c>
      <c r="AB17" s="28">
        <v>0</v>
      </c>
      <c r="AC17" s="31">
        <v>0</v>
      </c>
      <c r="AD17" s="31">
        <v>0</v>
      </c>
      <c r="AE17" s="31">
        <v>0</v>
      </c>
      <c r="AF17" s="31">
        <v>100</v>
      </c>
      <c r="AG17" s="31">
        <v>0</v>
      </c>
      <c r="AH17" s="31">
        <v>0</v>
      </c>
      <c r="AI17" s="31">
        <v>100</v>
      </c>
      <c r="AJ17" s="34"/>
      <c r="AK17" s="35"/>
      <c r="AL17" s="36"/>
      <c r="AM17" s="36"/>
      <c r="AN17" s="36"/>
      <c r="AO17" s="37"/>
      <c r="AP17" s="37"/>
      <c r="AQ17" s="37"/>
      <c r="AR17" s="37"/>
      <c r="AS17" s="37"/>
      <c r="AT17" s="37"/>
      <c r="AU17" s="37"/>
      <c r="AV17" s="37"/>
      <c r="AW17" s="37"/>
      <c r="AX17" s="37"/>
      <c r="AY17" s="38"/>
      <c r="AZ17" s="36"/>
      <c r="BA17" s="36"/>
      <c r="BB17" s="36"/>
      <c r="BC17" s="39"/>
    </row>
    <row r="18" spans="1:55" s="26" customFormat="1" ht="15.75">
      <c r="A18" s="89" t="s">
        <v>49</v>
      </c>
      <c r="B18" s="76">
        <f>D18+J18+L18+N18+P18+R18+U18</f>
        <v>20</v>
      </c>
      <c r="C18" s="77">
        <f>B18/Z18*100</f>
        <v>7.2992700729926998</v>
      </c>
      <c r="D18" s="77">
        <v>20</v>
      </c>
      <c r="E18" s="77">
        <f>D18/Z18*100</f>
        <v>7.2992700729926998</v>
      </c>
      <c r="F18" s="77"/>
      <c r="G18" s="77"/>
      <c r="H18" s="77">
        <v>48</v>
      </c>
      <c r="I18" s="77"/>
      <c r="J18" s="77"/>
      <c r="K18" s="77" t="e">
        <f>J18/AB18*100</f>
        <v>#DIV/0!</v>
      </c>
      <c r="L18" s="78"/>
      <c r="M18" s="77" t="e">
        <f>L18/AC18*100</f>
        <v>#DIV/0!</v>
      </c>
      <c r="N18" s="79"/>
      <c r="O18" s="77" t="e">
        <f>N18/AD18*100</f>
        <v>#DIV/0!</v>
      </c>
      <c r="P18" s="78"/>
      <c r="Q18" s="77" t="e">
        <f>P18/AE18*100</f>
        <v>#DIV/0!</v>
      </c>
      <c r="R18" s="78"/>
      <c r="S18" s="77">
        <f>R18/AF18*100</f>
        <v>0</v>
      </c>
      <c r="T18" s="77"/>
      <c r="U18" s="77"/>
      <c r="V18" s="78"/>
      <c r="W18" s="78"/>
      <c r="X18" s="78"/>
      <c r="Y18" s="80" t="s">
        <v>49</v>
      </c>
      <c r="Z18" s="81">
        <f>SUM(AA18:AH18)</f>
        <v>274</v>
      </c>
      <c r="AA18" s="78">
        <v>194</v>
      </c>
      <c r="AB18" s="77">
        <v>0</v>
      </c>
      <c r="AC18" s="78">
        <v>0</v>
      </c>
      <c r="AD18" s="78">
        <v>0</v>
      </c>
      <c r="AE18" s="78">
        <v>0</v>
      </c>
      <c r="AF18" s="78">
        <v>80</v>
      </c>
      <c r="AG18" s="78">
        <v>0</v>
      </c>
      <c r="AH18" s="78">
        <v>0</v>
      </c>
      <c r="AI18" s="78">
        <v>0</v>
      </c>
      <c r="AJ18" s="34"/>
      <c r="AK18" s="35"/>
      <c r="AL18" s="36"/>
      <c r="AM18" s="36"/>
      <c r="AN18" s="36"/>
      <c r="AO18" s="37"/>
      <c r="AP18" s="37"/>
      <c r="AQ18" s="37"/>
      <c r="AR18" s="37"/>
      <c r="AS18" s="37"/>
      <c r="AT18" s="37"/>
      <c r="AU18" s="37"/>
      <c r="AV18" s="37"/>
      <c r="AW18" s="37"/>
      <c r="AX18" s="37"/>
      <c r="AY18" s="38"/>
      <c r="AZ18" s="36"/>
      <c r="BA18" s="36"/>
      <c r="BB18" s="36"/>
      <c r="BC18" s="39"/>
    </row>
    <row r="19" spans="1:55" s="43" customFormat="1" ht="15.75">
      <c r="A19" s="72" t="s">
        <v>48</v>
      </c>
      <c r="B19" s="27">
        <f t="shared" si="0"/>
        <v>0</v>
      </c>
      <c r="C19" s="28">
        <f t="shared" si="1"/>
        <v>0</v>
      </c>
      <c r="D19" s="28">
        <f t="shared" si="2"/>
        <v>0</v>
      </c>
      <c r="E19" s="28" t="e">
        <f t="shared" si="3"/>
        <v>#DIV/0!</v>
      </c>
      <c r="F19" s="28"/>
      <c r="G19" s="28"/>
      <c r="H19" s="28"/>
      <c r="I19" s="28"/>
      <c r="J19" s="28"/>
      <c r="K19" s="28" t="e">
        <f t="shared" si="4"/>
        <v>#DIV/0!</v>
      </c>
      <c r="L19" s="31"/>
      <c r="M19" s="28">
        <f t="shared" si="5"/>
        <v>0</v>
      </c>
      <c r="N19" s="40"/>
      <c r="O19" s="28" t="e">
        <f t="shared" si="6"/>
        <v>#DIV/0!</v>
      </c>
      <c r="P19" s="31"/>
      <c r="Q19" s="28" t="e">
        <f t="shared" si="7"/>
        <v>#DIV/0!</v>
      </c>
      <c r="R19" s="31"/>
      <c r="S19" s="28" t="e">
        <f t="shared" si="8"/>
        <v>#DIV/0!</v>
      </c>
      <c r="T19" s="28"/>
      <c r="U19" s="28"/>
      <c r="V19" s="31"/>
      <c r="W19" s="31"/>
      <c r="X19" s="31"/>
      <c r="Y19" s="32" t="s">
        <v>48</v>
      </c>
      <c r="Z19" s="33">
        <f t="shared" si="9"/>
        <v>40.5</v>
      </c>
      <c r="AA19" s="73">
        <v>0</v>
      </c>
      <c r="AB19" s="73">
        <v>0</v>
      </c>
      <c r="AC19" s="73">
        <v>40.5</v>
      </c>
      <c r="AD19" s="73">
        <v>0</v>
      </c>
      <c r="AE19" s="73">
        <v>0</v>
      </c>
      <c r="AF19" s="73">
        <v>0</v>
      </c>
      <c r="AG19" s="73">
        <v>0</v>
      </c>
      <c r="AH19" s="31">
        <v>0</v>
      </c>
      <c r="AI19" s="31">
        <v>0</v>
      </c>
      <c r="AJ19" s="34"/>
      <c r="AK19" s="35"/>
      <c r="AL19" s="44"/>
      <c r="AM19" s="44"/>
      <c r="AN19" s="44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45"/>
      <c r="AZ19" s="44"/>
      <c r="BA19" s="36"/>
      <c r="BB19" s="44"/>
      <c r="BC19" s="39"/>
    </row>
    <row r="20" spans="1:55" s="48" customFormat="1" ht="21.6" customHeight="1">
      <c r="A20" s="49" t="s">
        <v>35</v>
      </c>
      <c r="B20" s="50">
        <f t="shared" si="0"/>
        <v>531</v>
      </c>
      <c r="C20" s="50">
        <f t="shared" si="1"/>
        <v>11.135577225542624</v>
      </c>
      <c r="D20" s="50">
        <f t="shared" si="2"/>
        <v>531</v>
      </c>
      <c r="E20" s="27">
        <f t="shared" si="3"/>
        <v>15.14978601997147</v>
      </c>
      <c r="F20" s="50">
        <f>SUM(F6:F19)</f>
        <v>142</v>
      </c>
      <c r="G20" s="50">
        <f>SUM(G6:G19)</f>
        <v>296</v>
      </c>
      <c r="H20" s="50">
        <f>SUM(H6:H19)</f>
        <v>93</v>
      </c>
      <c r="I20" s="50">
        <f>SUM(I6:I19)</f>
        <v>0</v>
      </c>
      <c r="J20" s="50">
        <f>SUM(J6:J19)</f>
        <v>0</v>
      </c>
      <c r="K20" s="28">
        <f t="shared" si="4"/>
        <v>0</v>
      </c>
      <c r="L20" s="50">
        <f>SUM(L6:L19)</f>
        <v>0</v>
      </c>
      <c r="M20" s="28">
        <f t="shared" si="5"/>
        <v>0</v>
      </c>
      <c r="N20" s="50">
        <f>SUM(N6:N19)</f>
        <v>0</v>
      </c>
      <c r="O20" s="28" t="e">
        <f t="shared" si="6"/>
        <v>#DIV/0!</v>
      </c>
      <c r="P20" s="50">
        <f>SUM(P6:P19)</f>
        <v>0</v>
      </c>
      <c r="Q20" s="50">
        <f t="shared" si="7"/>
        <v>0</v>
      </c>
      <c r="R20" s="50">
        <f>SUM(R6:R19)</f>
        <v>0</v>
      </c>
      <c r="S20" s="50">
        <f t="shared" si="8"/>
        <v>0</v>
      </c>
      <c r="T20" s="50">
        <f>SUM(T6:T19)</f>
        <v>0</v>
      </c>
      <c r="U20" s="50">
        <f>SUM(U6:U19)</f>
        <v>0</v>
      </c>
      <c r="V20" s="50">
        <f>SUM(V6:V19)</f>
        <v>170</v>
      </c>
      <c r="W20" s="50">
        <f>SUM(W6:W19)</f>
        <v>400</v>
      </c>
      <c r="X20" s="50">
        <f>SUM(X6:X19)</f>
        <v>0</v>
      </c>
      <c r="Y20" s="51" t="s">
        <v>35</v>
      </c>
      <c r="Z20" s="52">
        <f t="shared" si="9"/>
        <v>4768.5</v>
      </c>
      <c r="AA20" s="52">
        <f>SUM(AA6:AA19)</f>
        <v>3505</v>
      </c>
      <c r="AB20" s="52">
        <f t="shared" ref="AB20:AI20" si="10">SUM(AB6:AB19)</f>
        <v>60</v>
      </c>
      <c r="AC20" s="52">
        <f t="shared" si="10"/>
        <v>40.5</v>
      </c>
      <c r="AD20" s="52">
        <f t="shared" si="10"/>
        <v>0</v>
      </c>
      <c r="AE20" s="52">
        <f t="shared" si="10"/>
        <v>253</v>
      </c>
      <c r="AF20" s="52">
        <f t="shared" si="10"/>
        <v>630</v>
      </c>
      <c r="AG20" s="52">
        <f t="shared" si="10"/>
        <v>280</v>
      </c>
      <c r="AH20" s="52">
        <f t="shared" si="10"/>
        <v>0</v>
      </c>
      <c r="AI20" s="52">
        <f t="shared" si="10"/>
        <v>1752</v>
      </c>
      <c r="AJ20" s="53"/>
      <c r="AK20" s="54"/>
      <c r="AO20" s="55"/>
      <c r="AP20" s="55"/>
      <c r="AQ20" s="55"/>
      <c r="AR20" s="55"/>
      <c r="AS20" s="55"/>
      <c r="AT20" s="55"/>
      <c r="AU20" s="55"/>
      <c r="AV20" s="55"/>
      <c r="AW20" s="55"/>
      <c r="AX20" s="55"/>
    </row>
    <row r="21" spans="1:55" s="38" customFormat="1" ht="31.9" customHeight="1">
      <c r="A21" s="56" t="s">
        <v>32</v>
      </c>
      <c r="B21" s="28">
        <v>1809</v>
      </c>
      <c r="C21" s="28">
        <v>34.4</v>
      </c>
      <c r="D21" s="28">
        <v>1770</v>
      </c>
      <c r="E21" s="28">
        <v>41</v>
      </c>
      <c r="F21" s="28">
        <v>77</v>
      </c>
      <c r="G21" s="28">
        <v>1461</v>
      </c>
      <c r="H21" s="28">
        <v>232</v>
      </c>
      <c r="I21" s="28">
        <v>0</v>
      </c>
      <c r="J21" s="28">
        <v>39</v>
      </c>
      <c r="K21" s="28">
        <v>65</v>
      </c>
      <c r="L21" s="28">
        <v>0</v>
      </c>
      <c r="M21" s="28">
        <v>0</v>
      </c>
      <c r="N21" s="28">
        <v>0</v>
      </c>
      <c r="O21" s="28">
        <v>0</v>
      </c>
      <c r="P21" s="28">
        <v>0</v>
      </c>
      <c r="Q21" s="28">
        <v>0</v>
      </c>
      <c r="R21" s="28">
        <v>0</v>
      </c>
      <c r="S21" s="28">
        <v>0</v>
      </c>
      <c r="T21" s="28">
        <v>0</v>
      </c>
      <c r="U21" s="28">
        <v>0</v>
      </c>
      <c r="V21" s="28">
        <v>735</v>
      </c>
      <c r="W21" s="28">
        <v>1047</v>
      </c>
      <c r="X21" s="28">
        <v>613</v>
      </c>
      <c r="Y21" s="57"/>
      <c r="Z21" s="57"/>
      <c r="AA21" s="58"/>
      <c r="AB21" s="59"/>
      <c r="AC21" s="60"/>
      <c r="AD21" s="57"/>
      <c r="AE21" s="57"/>
      <c r="AF21" s="57"/>
      <c r="AG21" s="57"/>
      <c r="AH21" s="57"/>
      <c r="AI21" s="57"/>
      <c r="AJ21" s="61"/>
      <c r="AK21" s="42"/>
    </row>
    <row r="22" spans="1:55" s="62" customFormat="1" ht="28.5" customHeight="1">
      <c r="A22" s="63" t="s">
        <v>31</v>
      </c>
      <c r="B22" s="50">
        <f>B20-B21</f>
        <v>-1278</v>
      </c>
      <c r="C22" s="50"/>
      <c r="D22" s="50">
        <f>F22+G22+H22+I22</f>
        <v>-1239</v>
      </c>
      <c r="E22" s="50"/>
      <c r="F22" s="50">
        <f t="shared" ref="F22:J22" si="11">F20-F21</f>
        <v>65</v>
      </c>
      <c r="G22" s="50">
        <f t="shared" si="11"/>
        <v>-1165</v>
      </c>
      <c r="H22" s="50">
        <f t="shared" si="11"/>
        <v>-139</v>
      </c>
      <c r="I22" s="50">
        <f t="shared" si="11"/>
        <v>0</v>
      </c>
      <c r="J22" s="50">
        <f t="shared" si="11"/>
        <v>-39</v>
      </c>
      <c r="K22" s="64"/>
      <c r="L22" s="50">
        <f>L20-L21</f>
        <v>0</v>
      </c>
      <c r="M22" s="64"/>
      <c r="N22" s="50">
        <f>N20-N21</f>
        <v>0</v>
      </c>
      <c r="O22" s="64"/>
      <c r="P22" s="50">
        <f>P20-P21</f>
        <v>0</v>
      </c>
      <c r="Q22" s="64"/>
      <c r="R22" s="50">
        <f>R20-R21</f>
        <v>0</v>
      </c>
      <c r="S22" s="64"/>
      <c r="T22" s="64"/>
      <c r="U22" s="50">
        <f>U20-U21</f>
        <v>0</v>
      </c>
      <c r="V22" s="50">
        <v>49</v>
      </c>
      <c r="W22" s="50">
        <v>420</v>
      </c>
      <c r="X22" s="50">
        <f>X20-X21</f>
        <v>-613</v>
      </c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65"/>
      <c r="AK22" s="65"/>
      <c r="AP22" s="119"/>
      <c r="AQ22" s="119"/>
      <c r="AR22" s="119"/>
      <c r="AS22" s="119"/>
      <c r="AT22" s="119"/>
      <c r="AU22" s="119"/>
    </row>
    <row r="23" spans="1:55">
      <c r="B23" s="66"/>
      <c r="C23" s="67"/>
      <c r="D23" s="66"/>
      <c r="R23" s="68"/>
      <c r="S23" s="68"/>
      <c r="T23" s="68"/>
      <c r="U23" s="68"/>
      <c r="AA23" s="69"/>
    </row>
    <row r="25" spans="1:55">
      <c r="Z25" s="3"/>
      <c r="AB25" s="3"/>
      <c r="AC25" s="3"/>
      <c r="AD25" s="3"/>
      <c r="AE25" s="3"/>
      <c r="AF25" s="3"/>
      <c r="AG25" s="3"/>
      <c r="AH25" s="3"/>
      <c r="AI25" s="3"/>
      <c r="AJ25" s="3"/>
      <c r="AK25" s="3"/>
    </row>
    <row r="28" spans="1:55">
      <c r="O28" s="2"/>
      <c r="AF28" s="68"/>
      <c r="AG28" s="68"/>
      <c r="AH28" s="68"/>
      <c r="AI28" s="68"/>
    </row>
    <row r="29" spans="1:55">
      <c r="O29" s="120"/>
      <c r="P29" s="120"/>
      <c r="Q29" s="120"/>
      <c r="R29" s="120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  <c r="AF29" s="120"/>
      <c r="AG29" s="120"/>
      <c r="AH29" s="120"/>
      <c r="AI29" s="120"/>
      <c r="AJ29" s="120"/>
      <c r="AK29" s="120"/>
    </row>
  </sheetData>
  <mergeCells count="41">
    <mergeCell ref="A3:A5"/>
    <mergeCell ref="B3:C4"/>
    <mergeCell ref="D4:E4"/>
    <mergeCell ref="J4:K4"/>
    <mergeCell ref="F4:I4"/>
    <mergeCell ref="AP22:AU22"/>
    <mergeCell ref="AT3:AT5"/>
    <mergeCell ref="O29:AK29"/>
    <mergeCell ref="P4:Q4"/>
    <mergeCell ref="AB3:AB5"/>
    <mergeCell ref="R4:S4"/>
    <mergeCell ref="AJ4:AK4"/>
    <mergeCell ref="AC3:AC5"/>
    <mergeCell ref="AD3:AD5"/>
    <mergeCell ref="AE3:AE5"/>
    <mergeCell ref="AF3:AF5"/>
    <mergeCell ref="AG3:AG5"/>
    <mergeCell ref="AH3:AH5"/>
    <mergeCell ref="AI3:AI5"/>
    <mergeCell ref="V3:V5"/>
    <mergeCell ref="N4:O4"/>
    <mergeCell ref="AP3:AP5"/>
    <mergeCell ref="AQ3:AQ5"/>
    <mergeCell ref="AR3:AR5"/>
    <mergeCell ref="AS3:AS5"/>
    <mergeCell ref="AX3:AX5"/>
    <mergeCell ref="AW3:AW5"/>
    <mergeCell ref="AV3:AV5"/>
    <mergeCell ref="AU3:AU5"/>
    <mergeCell ref="F1:N1"/>
    <mergeCell ref="G2:M2"/>
    <mergeCell ref="P1:W2"/>
    <mergeCell ref="D3:U3"/>
    <mergeCell ref="AO3:AO5"/>
    <mergeCell ref="Y2:AI2"/>
    <mergeCell ref="L4:M4"/>
    <mergeCell ref="AA3:AA5"/>
    <mergeCell ref="Z3:Z5"/>
    <mergeCell ref="Y3:Y5"/>
    <mergeCell ref="X3:X5"/>
    <mergeCell ref="W3:W5"/>
  </mergeCells>
  <pageMargins left="0.15748031437397" right="0.15748031437397" top="0.78740155696868896" bottom="0.78740155696868896" header="0.51181101799011197" footer="0.51181101799011197"/>
  <pageSetup paperSize="9" scale="2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Kab28</cp:lastModifiedBy>
  <cp:lastPrinted>2025-04-21T06:42:51Z</cp:lastPrinted>
  <dcterms:modified xsi:type="dcterms:W3CDTF">2025-05-15T06:46:21Z</dcterms:modified>
</cp:coreProperties>
</file>