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<sst xmlns="http://schemas.openxmlformats.org/spreadsheetml/2006/main" count="87" uniqueCount="57">
  <si>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</si>
  <si>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</si>
  <si>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</si>
  <si>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</si>
  <si>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</si>
  <si>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</si>
  <si>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</si>
  <si>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</si>
  <si>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</si>
  <si>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</si>
  <si>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</si>
  <si>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</si>
  <si>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</si>
  <si>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</si>
  <si>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</si>
  <si>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</si>
  <si>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</si>
  <si>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</si>
  <si>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</si>
  <si>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</si>
  <si>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</si>
  <si>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</si>
  <si>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</si>
  <si>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</si>
  <si>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</si>
  <si>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</si>
  <si>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</si>
  <si>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</si>
  <si>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</si>
  <si>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</si>
  <si>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</si>
  <si>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</si>
  <si>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</si>
  <si>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</si>
  <si>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</si>
  <si>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</si>
  <si>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</si>
  <si>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</si>
  <si>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</si>
  <si>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</si>
  <si>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</si>
  <si>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</si>
  <si>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</si>
  <si>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</si>
  <si>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</si>
  <si>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</si>
  <si>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</si>
  <si>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</si>
  <si>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</si>
  <si>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</si>
  <si>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</si>
  <si>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</si>
  <si>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100 ошибка</t>
  </si>
  <si>
    <t>323 ДАФК)</t>
  </si>
  <si>
    <t>242 (ДАФК)</t>
  </si>
  <si>
    <t>37 (ДАФК)</t>
  </si>
  <si>
    <t>на 24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</si>
</sst>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R9" sqref="R9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2" t="s">
        <v>0</v>
      </c>
      <c r="G1" s="102"/>
      <c r="H1" s="102"/>
      <c r="I1" s="102"/>
      <c r="J1" s="102"/>
      <c r="K1" s="102"/>
      <c r="L1" s="102"/>
      <c r="M1" s="102"/>
      <c r="N1" s="102"/>
      <c r="O1" s="4"/>
      <c r="P1" s="106"/>
      <c r="Q1" s="107"/>
      <c r="R1" s="107"/>
      <c r="S1" s="107"/>
      <c r="T1" s="107"/>
      <c r="U1" s="107"/>
      <c r="V1" s="107"/>
      <c r="W1" s="107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3" t="s">
        <v>56</v>
      </c>
      <c r="H2" s="104"/>
      <c r="I2" s="104"/>
      <c r="J2" s="104"/>
      <c r="K2" s="104"/>
      <c r="L2" s="104"/>
      <c r="M2" s="105"/>
      <c r="N2" s="5"/>
      <c r="O2" s="6"/>
      <c r="P2" s="108"/>
      <c r="Q2" s="109"/>
      <c r="R2" s="109"/>
      <c r="S2" s="109"/>
      <c r="T2" s="110"/>
      <c r="U2" s="109"/>
      <c r="V2" s="109"/>
      <c r="W2" s="110"/>
      <c r="X2" s="7"/>
      <c r="Y2" s="111" t="s">
        <v>34</v>
      </c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87" t="s">
        <v>2</v>
      </c>
      <c r="B3" s="87" t="s">
        <v>3</v>
      </c>
      <c r="C3" s="90"/>
      <c r="D3" s="87" t="s">
        <v>4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7"/>
      <c r="V3" s="87" t="s">
        <v>5</v>
      </c>
      <c r="W3" s="87" t="s">
        <v>6</v>
      </c>
      <c r="X3" s="118" t="s">
        <v>7</v>
      </c>
      <c r="Y3" s="115" t="s">
        <v>2</v>
      </c>
      <c r="Z3" s="112" t="s">
        <v>33</v>
      </c>
      <c r="AA3" s="87" t="s">
        <v>8</v>
      </c>
      <c r="AB3" s="87" t="s">
        <v>9</v>
      </c>
      <c r="AC3" s="87" t="s">
        <v>10</v>
      </c>
      <c r="AD3" s="87" t="s">
        <v>11</v>
      </c>
      <c r="AE3" s="87" t="s">
        <v>12</v>
      </c>
      <c r="AF3" s="87" t="s">
        <v>13</v>
      </c>
      <c r="AG3" s="87" t="s">
        <v>14</v>
      </c>
      <c r="AH3" s="87" t="s">
        <v>15</v>
      </c>
      <c r="AI3" s="87" t="s">
        <v>16</v>
      </c>
      <c r="AJ3" s="8"/>
      <c r="AK3" s="8"/>
      <c r="AL3" s="9"/>
      <c r="AM3" s="9"/>
      <c r="AN3" s="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"/>
      <c r="AZ3" s="9"/>
      <c r="BA3" s="9"/>
      <c r="BB3" s="9"/>
      <c r="BC3" s="9"/>
    </row>
    <row r="4" spans="1:57" s="13" customFormat="1" ht="67.5" customHeight="1">
      <c r="A4" s="88"/>
      <c r="B4" s="91"/>
      <c r="C4" s="92"/>
      <c r="D4" s="93" t="s">
        <v>17</v>
      </c>
      <c r="E4" s="94"/>
      <c r="F4" s="87" t="s">
        <v>18</v>
      </c>
      <c r="G4" s="96"/>
      <c r="H4" s="96"/>
      <c r="I4" s="97"/>
      <c r="J4" s="95" t="s">
        <v>19</v>
      </c>
      <c r="K4" s="94"/>
      <c r="L4" s="93" t="s">
        <v>20</v>
      </c>
      <c r="M4" s="94"/>
      <c r="N4" s="93" t="s">
        <v>21</v>
      </c>
      <c r="O4" s="94"/>
      <c r="P4" s="87" t="s">
        <v>22</v>
      </c>
      <c r="Q4" s="97"/>
      <c r="R4" s="87" t="s">
        <v>13</v>
      </c>
      <c r="S4" s="97"/>
      <c r="T4" s="52" t="s">
        <v>36</v>
      </c>
      <c r="U4" s="14" t="s">
        <v>14</v>
      </c>
      <c r="V4" s="88"/>
      <c r="W4" s="88"/>
      <c r="X4" s="119"/>
      <c r="Y4" s="116"/>
      <c r="Z4" s="113"/>
      <c r="AA4" s="88"/>
      <c r="AB4" s="88"/>
      <c r="AC4" s="88"/>
      <c r="AD4" s="88"/>
      <c r="AE4" s="88"/>
      <c r="AF4" s="88"/>
      <c r="AG4" s="88"/>
      <c r="AH4" s="88"/>
      <c r="AI4" s="88"/>
      <c r="AJ4" s="101"/>
      <c r="AK4" s="101"/>
      <c r="AL4" s="9"/>
      <c r="AM4" s="9"/>
      <c r="AN4" s="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89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89"/>
      <c r="W5" s="89"/>
      <c r="X5" s="120"/>
      <c r="Y5" s="117"/>
      <c r="Z5" s="114"/>
      <c r="AA5" s="89"/>
      <c r="AB5" s="89"/>
      <c r="AC5" s="89"/>
      <c r="AD5" s="89"/>
      <c r="AE5" s="89"/>
      <c r="AF5" s="89"/>
      <c r="AG5" s="89"/>
      <c r="AH5" s="89"/>
      <c r="AI5" s="89"/>
      <c r="AJ5" s="24"/>
      <c r="AK5" s="15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25"/>
      <c r="BC5" s="16"/>
    </row>
    <row r="6" spans="1:57" s="63" customFormat="1" ht="15.75">
      <c r="A6" s="55" t="s">
        <v>50</v>
      </c>
      <c r="B6" s="71">
        <f t="shared" ref="B6:B20" si="0">D6+J6+L6+N6+P6+R6+U6</f>
        <v>40</v>
      </c>
      <c r="C6" s="72">
        <f t="shared" ref="C6:C20" si="1">B6/Z6*100</f>
        <v>100</v>
      </c>
      <c r="D6" s="72">
        <f t="shared" ref="D6:D20" si="2">F6+G6+H6+I6</f>
        <v>40</v>
      </c>
      <c r="E6" s="72">
        <f t="shared" ref="E6:E20" si="3">D6/AA6*100</f>
        <v>100</v>
      </c>
      <c r="F6" s="73">
        <v>40</v>
      </c>
      <c r="G6" s="73"/>
      <c r="H6" s="73"/>
      <c r="I6" s="74"/>
      <c r="J6" s="72"/>
      <c r="K6" s="72" t="e">
        <f t="shared" ref="K6:K20" si="4">J6/AB6*100</f>
        <v>#DIV/0!</v>
      </c>
      <c r="L6" s="75"/>
      <c r="M6" s="72" t="e">
        <f t="shared" ref="M6:M20" si="5">L6/AC6*100</f>
        <v>#DIV/0!</v>
      </c>
      <c r="N6" s="75"/>
      <c r="O6" s="72" t="e">
        <f t="shared" ref="O6:O20" si="6">N6/AD6*100</f>
        <v>#DIV/0!</v>
      </c>
      <c r="P6" s="75"/>
      <c r="Q6" s="72" t="e">
        <f t="shared" ref="Q6:Q20" si="7">P6/AE6*100</f>
        <v>#DIV/0!</v>
      </c>
      <c r="R6" s="75"/>
      <c r="S6" s="72" t="e">
        <f t="shared" ref="S6:S20" si="8">R6/AF6*100</f>
        <v>#DIV/0!</v>
      </c>
      <c r="T6" s="72"/>
      <c r="U6" s="72"/>
      <c r="V6" s="75"/>
      <c r="W6" s="75"/>
      <c r="X6" s="76"/>
      <c r="Y6" s="77" t="s">
        <v>50</v>
      </c>
      <c r="Z6" s="78">
        <f t="shared" ref="Z6:Z20" si="9">SUM(AA6:AH6)</f>
        <v>40</v>
      </c>
      <c r="AA6" s="75">
        <v>40</v>
      </c>
      <c r="AB6" s="72">
        <v>0</v>
      </c>
      <c r="AC6" s="75">
        <v>0</v>
      </c>
      <c r="AD6" s="75">
        <v>0</v>
      </c>
      <c r="AE6" s="75">
        <v>0</v>
      </c>
      <c r="AF6" s="75">
        <v>0</v>
      </c>
      <c r="AG6" s="75">
        <v>0</v>
      </c>
      <c r="AH6" s="75">
        <v>0</v>
      </c>
      <c r="AI6" s="75">
        <v>0</v>
      </c>
      <c r="AJ6" s="79"/>
      <c r="AK6" s="64"/>
      <c r="AL6" s="59"/>
      <c r="AM6" s="59"/>
      <c r="AN6" s="59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1"/>
      <c r="AZ6" s="59"/>
      <c r="BA6" s="59"/>
      <c r="BB6" s="59"/>
      <c r="BC6" s="62"/>
    </row>
    <row r="7" spans="1:57" s="63" customFormat="1" ht="15.75" customHeight="1">
      <c r="A7" s="55" t="s">
        <v>37</v>
      </c>
      <c r="B7" s="71">
        <f t="shared" si="0"/>
        <v>261</v>
      </c>
      <c r="C7" s="72">
        <f t="shared" si="1"/>
        <v>100</v>
      </c>
      <c r="D7" s="72">
        <f t="shared" si="2"/>
        <v>261</v>
      </c>
      <c r="E7" s="72">
        <f t="shared" si="3"/>
        <v>100</v>
      </c>
      <c r="F7" s="72">
        <v>111</v>
      </c>
      <c r="G7" s="72">
        <v>85</v>
      </c>
      <c r="H7" s="72">
        <v>65</v>
      </c>
      <c r="I7" s="72"/>
      <c r="J7" s="72"/>
      <c r="K7" s="72" t="e">
        <f t="shared" si="4"/>
        <v>#DIV/0!</v>
      </c>
      <c r="L7" s="75"/>
      <c r="M7" s="72" t="e">
        <f t="shared" si="5"/>
        <v>#DIV/0!</v>
      </c>
      <c r="N7" s="80"/>
      <c r="O7" s="72" t="e">
        <f t="shared" si="6"/>
        <v>#DIV/0!</v>
      </c>
      <c r="P7" s="75"/>
      <c r="Q7" s="72" t="e">
        <f t="shared" si="7"/>
        <v>#DIV/0!</v>
      </c>
      <c r="R7" s="75"/>
      <c r="S7" s="72" t="e">
        <f t="shared" si="8"/>
        <v>#DIV/0!</v>
      </c>
      <c r="T7" s="72"/>
      <c r="U7" s="72"/>
      <c r="V7" s="75">
        <v>50</v>
      </c>
      <c r="W7" s="75"/>
      <c r="X7" s="76" t="s">
        <v>51</v>
      </c>
      <c r="Y7" s="77" t="s">
        <v>37</v>
      </c>
      <c r="Z7" s="78">
        <f t="shared" si="9"/>
        <v>261</v>
      </c>
      <c r="AA7" s="75">
        <v>261</v>
      </c>
      <c r="AB7" s="72">
        <v>0</v>
      </c>
      <c r="AC7" s="75">
        <v>0</v>
      </c>
      <c r="AD7" s="75">
        <v>0</v>
      </c>
      <c r="AE7" s="75">
        <v>0</v>
      </c>
      <c r="AF7" s="75">
        <v>0</v>
      </c>
      <c r="AG7" s="75">
        <v>0</v>
      </c>
      <c r="AH7" s="75">
        <v>0</v>
      </c>
      <c r="AI7" s="75">
        <v>50</v>
      </c>
      <c r="AJ7" s="79"/>
      <c r="AK7" s="64"/>
      <c r="AL7" s="59"/>
      <c r="AM7" s="59"/>
      <c r="AN7" s="59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1"/>
      <c r="AZ7" s="59"/>
      <c r="BA7" s="59"/>
      <c r="BB7" s="59"/>
      <c r="BC7" s="62"/>
    </row>
    <row r="8" spans="1:57" s="66" customFormat="1" ht="15.75">
      <c r="A8" s="85" t="s">
        <v>38</v>
      </c>
      <c r="B8" s="71">
        <f t="shared" si="0"/>
        <v>0</v>
      </c>
      <c r="C8" s="72" t="e">
        <f t="shared" si="1"/>
        <v>#DIV/0!</v>
      </c>
      <c r="D8" s="72">
        <f t="shared" si="2"/>
        <v>0</v>
      </c>
      <c r="E8" s="72" t="e">
        <f t="shared" si="3"/>
        <v>#DIV/0!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 t="e">
        <f t="shared" si="4"/>
        <v>#DIV/0!</v>
      </c>
      <c r="L8" s="75">
        <v>0</v>
      </c>
      <c r="M8" s="72" t="e">
        <f t="shared" si="5"/>
        <v>#DIV/0!</v>
      </c>
      <c r="N8" s="80">
        <v>0</v>
      </c>
      <c r="O8" s="72" t="e">
        <f t="shared" si="6"/>
        <v>#DIV/0!</v>
      </c>
      <c r="P8" s="75">
        <v>0</v>
      </c>
      <c r="Q8" s="72" t="e">
        <f t="shared" si="7"/>
        <v>#DIV/0!</v>
      </c>
      <c r="R8" s="75">
        <v>0</v>
      </c>
      <c r="S8" s="72" t="e">
        <f t="shared" si="8"/>
        <v>#DIV/0!</v>
      </c>
      <c r="T8" s="72"/>
      <c r="U8" s="72">
        <v>0</v>
      </c>
      <c r="V8" s="75">
        <v>0</v>
      </c>
      <c r="W8" s="75">
        <v>0</v>
      </c>
      <c r="X8" s="76">
        <v>0</v>
      </c>
      <c r="Y8" s="77" t="s">
        <v>38</v>
      </c>
      <c r="Z8" s="78">
        <f t="shared" si="9"/>
        <v>0</v>
      </c>
      <c r="AA8" s="75">
        <v>0</v>
      </c>
      <c r="AB8" s="72">
        <v>0</v>
      </c>
      <c r="AC8" s="75">
        <v>0</v>
      </c>
      <c r="AD8" s="75">
        <v>0</v>
      </c>
      <c r="AE8" s="75">
        <v>0</v>
      </c>
      <c r="AF8" s="75">
        <v>0</v>
      </c>
      <c r="AG8" s="75">
        <v>0</v>
      </c>
      <c r="AH8" s="75">
        <v>0</v>
      </c>
      <c r="AI8" s="75">
        <v>0</v>
      </c>
      <c r="AJ8" s="79"/>
      <c r="AK8" s="64"/>
      <c r="AL8" s="64"/>
      <c r="AM8" s="64"/>
      <c r="AN8" s="64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5"/>
      <c r="AZ8" s="64"/>
      <c r="BA8" s="59"/>
      <c r="BB8" s="64"/>
      <c r="BC8" s="62"/>
    </row>
    <row r="9" spans="1:57" s="69" customFormat="1" ht="25.5">
      <c r="A9" s="53" t="s">
        <v>39</v>
      </c>
      <c r="B9" s="71">
        <f t="shared" si="0"/>
        <v>823</v>
      </c>
      <c r="C9" s="72">
        <f t="shared" si="1"/>
        <v>92.471910112359552</v>
      </c>
      <c r="D9" s="72">
        <f t="shared" si="2"/>
        <v>0</v>
      </c>
      <c r="E9" s="72" t="e">
        <f t="shared" si="3"/>
        <v>#DIV/0!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 t="e">
        <f t="shared" si="4"/>
        <v>#DIV/0!</v>
      </c>
      <c r="L9" s="75">
        <v>0</v>
      </c>
      <c r="M9" s="72" t="e">
        <f t="shared" si="5"/>
        <v>#DIV/0!</v>
      </c>
      <c r="N9" s="80">
        <v>0</v>
      </c>
      <c r="O9" s="72" t="e">
        <f t="shared" si="6"/>
        <v>#DIV/0!</v>
      </c>
      <c r="P9" s="75">
        <v>157</v>
      </c>
      <c r="Q9" s="72">
        <f t="shared" si="7"/>
        <v>98.125</v>
      </c>
      <c r="R9" s="75">
        <v>371</v>
      </c>
      <c r="S9" s="72">
        <f t="shared" si="8"/>
        <v>82.444444444444443</v>
      </c>
      <c r="T9" s="72">
        <v>0</v>
      </c>
      <c r="U9" s="72">
        <v>295</v>
      </c>
      <c r="V9" s="75">
        <v>130</v>
      </c>
      <c r="W9" s="75"/>
      <c r="X9" s="76"/>
      <c r="Y9" s="77" t="s">
        <v>39</v>
      </c>
      <c r="Z9" s="78">
        <f t="shared" si="9"/>
        <v>890</v>
      </c>
      <c r="AA9" s="75">
        <v>0</v>
      </c>
      <c r="AB9" s="72">
        <v>0</v>
      </c>
      <c r="AC9" s="75">
        <v>0</v>
      </c>
      <c r="AD9" s="75">
        <v>0</v>
      </c>
      <c r="AE9" s="75">
        <v>160</v>
      </c>
      <c r="AF9" s="75">
        <v>450</v>
      </c>
      <c r="AG9" s="75">
        <v>280</v>
      </c>
      <c r="AH9" s="75">
        <v>0</v>
      </c>
      <c r="AI9" s="75">
        <v>160</v>
      </c>
      <c r="AJ9" s="79"/>
      <c r="AK9" s="64"/>
      <c r="AL9" s="67"/>
      <c r="AM9" s="67"/>
      <c r="AN9" s="67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8"/>
      <c r="AZ9" s="67"/>
      <c r="BA9" s="59"/>
      <c r="BB9" s="67"/>
      <c r="BC9" s="62"/>
    </row>
    <row r="10" spans="1:57" s="69" customFormat="1" ht="15.75">
      <c r="A10" s="55" t="s">
        <v>40</v>
      </c>
      <c r="B10" s="71">
        <f t="shared" si="0"/>
        <v>458</v>
      </c>
      <c r="C10" s="72">
        <f t="shared" si="1"/>
        <v>100</v>
      </c>
      <c r="D10" s="72">
        <f t="shared" si="2"/>
        <v>380</v>
      </c>
      <c r="E10" s="72">
        <f t="shared" si="3"/>
        <v>100</v>
      </c>
      <c r="F10" s="72"/>
      <c r="G10" s="72">
        <v>296</v>
      </c>
      <c r="H10" s="72">
        <v>84</v>
      </c>
      <c r="I10" s="72"/>
      <c r="J10" s="72"/>
      <c r="K10" s="72" t="e">
        <f t="shared" si="4"/>
        <v>#DIV/0!</v>
      </c>
      <c r="L10" s="75"/>
      <c r="M10" s="72" t="e">
        <f t="shared" si="5"/>
        <v>#DIV/0!</v>
      </c>
      <c r="N10" s="80"/>
      <c r="O10" s="72" t="e">
        <f t="shared" si="6"/>
        <v>#DIV/0!</v>
      </c>
      <c r="P10" s="75">
        <v>78</v>
      </c>
      <c r="Q10" s="72">
        <f t="shared" si="7"/>
        <v>100</v>
      </c>
      <c r="R10" s="75"/>
      <c r="S10" s="72" t="e">
        <f t="shared" si="8"/>
        <v>#DIV/0!</v>
      </c>
      <c r="T10" s="72"/>
      <c r="U10" s="72"/>
      <c r="V10" s="75">
        <v>184</v>
      </c>
      <c r="W10" s="75">
        <v>160</v>
      </c>
      <c r="X10" s="76"/>
      <c r="Y10" s="77" t="s">
        <v>40</v>
      </c>
      <c r="Z10" s="78">
        <f t="shared" si="9"/>
        <v>458</v>
      </c>
      <c r="AA10" s="75">
        <v>380</v>
      </c>
      <c r="AB10" s="72">
        <v>0</v>
      </c>
      <c r="AC10" s="75">
        <v>0</v>
      </c>
      <c r="AD10" s="75">
        <v>0</v>
      </c>
      <c r="AE10" s="75">
        <v>78</v>
      </c>
      <c r="AF10" s="75">
        <v>0</v>
      </c>
      <c r="AG10" s="75">
        <v>0</v>
      </c>
      <c r="AH10" s="75">
        <v>0</v>
      </c>
      <c r="AI10" s="75">
        <v>183</v>
      </c>
      <c r="AJ10" s="79"/>
      <c r="AK10" s="64"/>
      <c r="AL10" s="67"/>
      <c r="AM10" s="67"/>
      <c r="AN10" s="67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8"/>
      <c r="AZ10" s="67"/>
      <c r="BA10" s="59"/>
      <c r="BB10" s="67"/>
      <c r="BC10" s="62"/>
    </row>
    <row r="11" spans="1:57" s="66" customFormat="1" ht="15.75">
      <c r="A11" s="55" t="s">
        <v>41</v>
      </c>
      <c r="B11" s="71">
        <f t="shared" si="0"/>
        <v>282</v>
      </c>
      <c r="C11" s="72">
        <f t="shared" si="1"/>
        <v>100</v>
      </c>
      <c r="D11" s="72">
        <f t="shared" si="2"/>
        <v>282</v>
      </c>
      <c r="E11" s="72">
        <f t="shared" si="3"/>
        <v>100</v>
      </c>
      <c r="F11" s="86">
        <v>40</v>
      </c>
      <c r="G11" s="72">
        <v>202</v>
      </c>
      <c r="H11" s="86">
        <v>40</v>
      </c>
      <c r="I11" s="72"/>
      <c r="J11" s="72"/>
      <c r="K11" s="72" t="e">
        <f t="shared" si="4"/>
        <v>#DIV/0!</v>
      </c>
      <c r="L11" s="75"/>
      <c r="M11" s="72" t="e">
        <f t="shared" si="5"/>
        <v>#DIV/0!</v>
      </c>
      <c r="N11" s="80"/>
      <c r="O11" s="72" t="e">
        <f t="shared" si="6"/>
        <v>#DIV/0!</v>
      </c>
      <c r="P11" s="75"/>
      <c r="Q11" s="72" t="e">
        <f t="shared" si="7"/>
        <v>#DIV/0!</v>
      </c>
      <c r="R11" s="75"/>
      <c r="S11" s="72" t="e">
        <f t="shared" si="8"/>
        <v>#DIV/0!</v>
      </c>
      <c r="T11" s="72"/>
      <c r="U11" s="72"/>
      <c r="V11" s="75">
        <v>121</v>
      </c>
      <c r="W11" s="75"/>
      <c r="X11" s="76" t="s">
        <v>54</v>
      </c>
      <c r="Y11" s="77" t="s">
        <v>41</v>
      </c>
      <c r="Z11" s="78">
        <f t="shared" si="9"/>
        <v>282</v>
      </c>
      <c r="AA11" s="75">
        <v>282</v>
      </c>
      <c r="AB11" s="72">
        <v>0</v>
      </c>
      <c r="AC11" s="75">
        <v>0</v>
      </c>
      <c r="AD11" s="75">
        <v>0</v>
      </c>
      <c r="AE11" s="75">
        <v>0</v>
      </c>
      <c r="AF11" s="75">
        <v>0</v>
      </c>
      <c r="AG11" s="75">
        <v>0</v>
      </c>
      <c r="AH11" s="75">
        <v>0</v>
      </c>
      <c r="AI11" s="75">
        <v>100</v>
      </c>
      <c r="AJ11" s="79"/>
      <c r="AK11" s="64"/>
      <c r="AL11" s="64"/>
      <c r="AM11" s="64"/>
      <c r="AN11" s="64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5"/>
      <c r="AZ11" s="64"/>
      <c r="BA11" s="64"/>
      <c r="BB11" s="64"/>
      <c r="BC11" s="70"/>
    </row>
    <row r="12" spans="1:57" s="69" customFormat="1" ht="15.75">
      <c r="A12" s="55" t="s">
        <v>42</v>
      </c>
      <c r="B12" s="71">
        <f t="shared" si="0"/>
        <v>411</v>
      </c>
      <c r="C12" s="72">
        <f t="shared" si="1"/>
        <v>100</v>
      </c>
      <c r="D12" s="72">
        <f t="shared" si="2"/>
        <v>411</v>
      </c>
      <c r="E12" s="72">
        <f t="shared" si="3"/>
        <v>100</v>
      </c>
      <c r="F12" s="72">
        <v>110</v>
      </c>
      <c r="G12" s="72">
        <v>230</v>
      </c>
      <c r="H12" s="72">
        <v>71</v>
      </c>
      <c r="I12" s="72"/>
      <c r="J12" s="72"/>
      <c r="K12" s="72" t="e">
        <f t="shared" si="4"/>
        <v>#DIV/0!</v>
      </c>
      <c r="L12" s="75"/>
      <c r="M12" s="72" t="e">
        <f t="shared" si="5"/>
        <v>#DIV/0!</v>
      </c>
      <c r="N12" s="80"/>
      <c r="O12" s="72" t="e">
        <f t="shared" si="6"/>
        <v>#DIV/0!</v>
      </c>
      <c r="P12" s="75"/>
      <c r="Q12" s="72" t="e">
        <f t="shared" si="7"/>
        <v>#DIV/0!</v>
      </c>
      <c r="R12" s="75"/>
      <c r="S12" s="72" t="e">
        <f t="shared" si="8"/>
        <v>#DIV/0!</v>
      </c>
      <c r="T12" s="72"/>
      <c r="U12" s="72"/>
      <c r="V12" s="75">
        <v>208</v>
      </c>
      <c r="W12" s="75">
        <v>60</v>
      </c>
      <c r="X12" s="76"/>
      <c r="Y12" s="77" t="s">
        <v>42</v>
      </c>
      <c r="Z12" s="78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75">
        <v>0</v>
      </c>
      <c r="AI12" s="75">
        <v>250</v>
      </c>
      <c r="AJ12" s="79">
        <v>250</v>
      </c>
      <c r="AK12" s="64"/>
      <c r="AL12" s="67"/>
      <c r="AM12" s="67"/>
      <c r="AN12" s="67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8"/>
      <c r="AZ12" s="67"/>
      <c r="BA12" s="59"/>
      <c r="BB12" s="67"/>
      <c r="BC12" s="62"/>
    </row>
    <row r="13" spans="1:57" s="63" customFormat="1" ht="15.75">
      <c r="A13" s="55" t="s">
        <v>43</v>
      </c>
      <c r="B13" s="71">
        <f t="shared" si="0"/>
        <v>323</v>
      </c>
      <c r="C13" s="72">
        <f t="shared" si="1"/>
        <v>100</v>
      </c>
      <c r="D13" s="72">
        <f t="shared" si="2"/>
        <v>308</v>
      </c>
      <c r="E13" s="72">
        <f t="shared" si="3"/>
        <v>100</v>
      </c>
      <c r="F13" s="72"/>
      <c r="G13" s="72">
        <v>228</v>
      </c>
      <c r="H13" s="72">
        <v>80</v>
      </c>
      <c r="I13" s="72"/>
      <c r="J13" s="72"/>
      <c r="K13" s="72" t="e">
        <f t="shared" si="4"/>
        <v>#DIV/0!</v>
      </c>
      <c r="L13" s="75"/>
      <c r="M13" s="72" t="e">
        <f t="shared" si="5"/>
        <v>#DIV/0!</v>
      </c>
      <c r="N13" s="72"/>
      <c r="O13" s="72" t="e">
        <f t="shared" si="6"/>
        <v>#DIV/0!</v>
      </c>
      <c r="P13" s="75">
        <v>15</v>
      </c>
      <c r="Q13" s="72">
        <f t="shared" si="7"/>
        <v>100</v>
      </c>
      <c r="R13" s="75"/>
      <c r="S13" s="72" t="e">
        <f t="shared" si="8"/>
        <v>#DIV/0!</v>
      </c>
      <c r="T13" s="72"/>
      <c r="U13" s="72"/>
      <c r="V13" s="75">
        <v>177</v>
      </c>
      <c r="W13" s="75">
        <v>48</v>
      </c>
      <c r="X13" s="76" t="s">
        <v>53</v>
      </c>
      <c r="Y13" s="77" t="s">
        <v>43</v>
      </c>
      <c r="Z13" s="78">
        <f t="shared" si="9"/>
        <v>323</v>
      </c>
      <c r="AA13" s="75">
        <v>308</v>
      </c>
      <c r="AB13" s="72">
        <v>0</v>
      </c>
      <c r="AC13" s="75">
        <v>0</v>
      </c>
      <c r="AD13" s="75">
        <v>0</v>
      </c>
      <c r="AE13" s="75">
        <v>15</v>
      </c>
      <c r="AF13" s="75">
        <v>0</v>
      </c>
      <c r="AG13" s="75">
        <v>0</v>
      </c>
      <c r="AH13" s="82">
        <v>0</v>
      </c>
      <c r="AI13" s="83">
        <v>150</v>
      </c>
      <c r="AJ13" s="79"/>
      <c r="AK13" s="64"/>
      <c r="AL13" s="59"/>
      <c r="AM13" s="59"/>
      <c r="AN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1"/>
      <c r="AZ13" s="59"/>
      <c r="BA13" s="59"/>
      <c r="BB13" s="59"/>
      <c r="BC13" s="62"/>
    </row>
    <row r="14" spans="1:57" s="63" customFormat="1" ht="15.75">
      <c r="A14" s="55" t="s">
        <v>44</v>
      </c>
      <c r="B14" s="71">
        <f t="shared" si="0"/>
        <v>565</v>
      </c>
      <c r="C14" s="72">
        <f t="shared" si="1"/>
        <v>100</v>
      </c>
      <c r="D14" s="72">
        <f t="shared" si="2"/>
        <v>565</v>
      </c>
      <c r="E14" s="72">
        <f t="shared" si="3"/>
        <v>100</v>
      </c>
      <c r="F14" s="72"/>
      <c r="G14" s="72">
        <v>565</v>
      </c>
      <c r="H14" s="72"/>
      <c r="I14" s="72"/>
      <c r="J14" s="72"/>
      <c r="K14" s="72" t="e">
        <f t="shared" si="4"/>
        <v>#DIV/0!</v>
      </c>
      <c r="L14" s="75"/>
      <c r="M14" s="72" t="e">
        <f t="shared" si="5"/>
        <v>#DIV/0!</v>
      </c>
      <c r="N14" s="80"/>
      <c r="O14" s="72" t="e">
        <f t="shared" si="6"/>
        <v>#DIV/0!</v>
      </c>
      <c r="P14" s="75"/>
      <c r="Q14" s="72" t="e">
        <f t="shared" si="7"/>
        <v>#DIV/0!</v>
      </c>
      <c r="R14" s="75"/>
      <c r="S14" s="72" t="e">
        <f t="shared" si="8"/>
        <v>#DIV/0!</v>
      </c>
      <c r="T14" s="72"/>
      <c r="U14" s="72"/>
      <c r="V14" s="75">
        <v>300</v>
      </c>
      <c r="W14" s="75"/>
      <c r="X14" s="76"/>
      <c r="Y14" s="77" t="s">
        <v>44</v>
      </c>
      <c r="Z14" s="78">
        <f>SUM(AA14:AH14)</f>
        <v>565</v>
      </c>
      <c r="AA14" s="75">
        <v>565</v>
      </c>
      <c r="AB14" s="72">
        <v>0</v>
      </c>
      <c r="AC14" s="75">
        <v>0</v>
      </c>
      <c r="AD14" s="75">
        <v>0</v>
      </c>
      <c r="AE14" s="75">
        <v>0</v>
      </c>
      <c r="AF14" s="75">
        <v>0</v>
      </c>
      <c r="AG14" s="75">
        <v>0</v>
      </c>
      <c r="AH14" s="75">
        <v>0</v>
      </c>
      <c r="AI14" s="75">
        <v>300</v>
      </c>
      <c r="AJ14" s="79"/>
      <c r="AK14" s="64"/>
      <c r="AL14" s="59"/>
      <c r="AM14" s="59"/>
      <c r="AN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1"/>
      <c r="AZ14" s="59"/>
      <c r="BA14" s="59"/>
      <c r="BB14" s="59"/>
      <c r="BC14" s="62"/>
    </row>
    <row r="15" spans="1:57" s="63" customFormat="1" ht="15.75">
      <c r="A15" s="55" t="s">
        <v>45</v>
      </c>
      <c r="B15" s="71">
        <f>D15+J15+L15+N15+P15+R15+U15</f>
        <v>978</v>
      </c>
      <c r="C15" s="72">
        <f>B15/Z15*100</f>
        <v>100</v>
      </c>
      <c r="D15" s="72">
        <f>F15+G15+H15</f>
        <v>918</v>
      </c>
      <c r="E15" s="72">
        <f>D15/AA15*100</f>
        <v>100</v>
      </c>
      <c r="F15" s="72">
        <v>323</v>
      </c>
      <c r="G15" s="72">
        <v>595</v>
      </c>
      <c r="H15" s="72"/>
      <c r="I15" s="72"/>
      <c r="J15" s="72">
        <v>60</v>
      </c>
      <c r="K15" s="72">
        <f>J15/AB15*100</f>
        <v>100</v>
      </c>
      <c r="L15" s="75"/>
      <c r="M15" s="72" t="e">
        <f>L15/AC15*100</f>
        <v>#DIV/0!</v>
      </c>
      <c r="N15" s="80"/>
      <c r="O15" s="72" t="e">
        <f>N15/AD15*100</f>
        <v>#DIV/0!</v>
      </c>
      <c r="P15" s="75"/>
      <c r="Q15" s="72" t="e">
        <f>P15/AE15*100</f>
        <v>#DIV/0!</v>
      </c>
      <c r="R15" s="75"/>
      <c r="S15" s="72" t="e">
        <f>R15/AF15*100</f>
        <v>#DIV/0!</v>
      </c>
      <c r="T15" s="72"/>
      <c r="U15" s="72"/>
      <c r="V15" s="75">
        <v>360</v>
      </c>
      <c r="W15" s="75">
        <v>345</v>
      </c>
      <c r="X15" s="76"/>
      <c r="Y15" s="77" t="s">
        <v>45</v>
      </c>
      <c r="Z15" s="78">
        <f>SUM(AA15:AH15)</f>
        <v>978</v>
      </c>
      <c r="AA15" s="75">
        <v>918</v>
      </c>
      <c r="AB15" s="72">
        <v>60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0</v>
      </c>
      <c r="AI15" s="75">
        <v>359</v>
      </c>
      <c r="AJ15" s="79"/>
      <c r="AK15" s="64"/>
      <c r="AL15" s="59"/>
      <c r="AM15" s="59"/>
      <c r="AN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1"/>
      <c r="AZ15" s="59"/>
      <c r="BA15" s="59"/>
      <c r="BB15" s="59"/>
      <c r="BC15" s="62"/>
    </row>
    <row r="16" spans="1:57" s="63" customFormat="1" ht="15.75">
      <c r="A16" s="56" t="s">
        <v>46</v>
      </c>
      <c r="B16" s="71">
        <f>D16+J16+L16+N16+P16+R16+U16</f>
        <v>271</v>
      </c>
      <c r="C16" s="72">
        <f>B16/Z16*100</f>
        <v>185.61643835616439</v>
      </c>
      <c r="D16" s="72">
        <f>F16+G16+H16+I16</f>
        <v>146</v>
      </c>
      <c r="E16" s="72">
        <f>D16/AA16*100</f>
        <v>100</v>
      </c>
      <c r="F16" s="72">
        <v>146</v>
      </c>
      <c r="G16" s="72"/>
      <c r="H16" s="72"/>
      <c r="I16" s="72"/>
      <c r="J16" s="72"/>
      <c r="K16" s="72" t="e">
        <f>J16/AB16*100</f>
        <v>#DIV/0!</v>
      </c>
      <c r="L16" s="75"/>
      <c r="M16" s="72" t="e">
        <f>L16/AC16*100</f>
        <v>#DIV/0!</v>
      </c>
      <c r="N16" s="80"/>
      <c r="O16" s="72" t="e">
        <f>N16/AD16*100</f>
        <v>#DIV/0!</v>
      </c>
      <c r="P16" s="75"/>
      <c r="Q16" s="72" t="e">
        <f>P16/AE16*100</f>
        <v>#DIV/0!</v>
      </c>
      <c r="R16" s="75">
        <v>125</v>
      </c>
      <c r="S16" s="72" t="e">
        <f>R16/AF15*100</f>
        <v>#DIV/0!</v>
      </c>
      <c r="T16" s="72"/>
      <c r="U16" s="72"/>
      <c r="V16" s="75"/>
      <c r="W16" s="75">
        <v>50</v>
      </c>
      <c r="X16" s="76"/>
      <c r="Y16" s="77" t="s">
        <v>46</v>
      </c>
      <c r="Z16" s="78">
        <f>SUM(AA16:AH16)</f>
        <v>146</v>
      </c>
      <c r="AA16" s="75">
        <v>146</v>
      </c>
      <c r="AB16" s="72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100</v>
      </c>
      <c r="AJ16" s="79"/>
      <c r="AK16" s="64"/>
      <c r="AL16" s="59"/>
      <c r="AM16" s="59"/>
      <c r="AN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1"/>
      <c r="AZ16" s="59"/>
      <c r="BA16" s="59"/>
      <c r="BB16" s="59"/>
      <c r="BC16" s="62"/>
    </row>
    <row r="17" spans="1:55" s="63" customFormat="1" ht="15.75">
      <c r="A17" s="56" t="s">
        <v>47</v>
      </c>
      <c r="B17" s="71">
        <f>D17+J17+L17+N17+P17+R17+U17</f>
        <v>100</v>
      </c>
      <c r="C17" s="72">
        <f>B17/Z17*100</f>
        <v>100</v>
      </c>
      <c r="D17" s="72">
        <v>0</v>
      </c>
      <c r="E17" s="72">
        <f>D17/Z17*100</f>
        <v>0</v>
      </c>
      <c r="F17" s="72">
        <v>0</v>
      </c>
      <c r="G17" s="72">
        <v>0</v>
      </c>
      <c r="H17" s="72">
        <v>0</v>
      </c>
      <c r="I17" s="72"/>
      <c r="J17" s="72"/>
      <c r="K17" s="72" t="e">
        <f>J17/AB17*100</f>
        <v>#DIV/0!</v>
      </c>
      <c r="L17" s="75"/>
      <c r="M17" s="72" t="e">
        <f>L17/AC17*100</f>
        <v>#DIV/0!</v>
      </c>
      <c r="N17" s="80"/>
      <c r="O17" s="72" t="e">
        <f>N17/AD17*100</f>
        <v>#DIV/0!</v>
      </c>
      <c r="P17" s="75"/>
      <c r="Q17" s="72" t="e">
        <f>P17/AE17*100</f>
        <v>#DIV/0!</v>
      </c>
      <c r="R17" s="75">
        <v>100</v>
      </c>
      <c r="S17" s="72">
        <f>R17/AF17*100</f>
        <v>100</v>
      </c>
      <c r="T17" s="72"/>
      <c r="U17" s="72"/>
      <c r="V17" s="75"/>
      <c r="W17" s="75">
        <v>85</v>
      </c>
      <c r="X17" s="76"/>
      <c r="Y17" s="77" t="s">
        <v>47</v>
      </c>
      <c r="Z17" s="78">
        <f>SUM(AA17:AH17)</f>
        <v>100</v>
      </c>
      <c r="AA17" s="75">
        <v>0</v>
      </c>
      <c r="AB17" s="72">
        <v>0</v>
      </c>
      <c r="AC17" s="75">
        <v>0</v>
      </c>
      <c r="AD17" s="75">
        <v>0</v>
      </c>
      <c r="AE17" s="75">
        <v>0</v>
      </c>
      <c r="AF17" s="75">
        <v>100</v>
      </c>
      <c r="AG17" s="75">
        <v>0</v>
      </c>
      <c r="AH17" s="75">
        <v>0</v>
      </c>
      <c r="AI17" s="75" t="s">
        <v>52</v>
      </c>
      <c r="AJ17" s="79"/>
      <c r="AK17" s="64"/>
      <c r="AL17" s="59"/>
      <c r="AM17" s="59"/>
      <c r="AN17" s="59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1"/>
      <c r="AZ17" s="59"/>
      <c r="BA17" s="59"/>
      <c r="BB17" s="59"/>
      <c r="BC17" s="62"/>
    </row>
    <row r="18" spans="1:55" s="63" customFormat="1" ht="15.75">
      <c r="A18" s="54" t="s">
        <v>49</v>
      </c>
      <c r="B18" s="71">
        <f>D18+J18+L18+N18+P18+R18+U18</f>
        <v>150</v>
      </c>
      <c r="C18" s="72">
        <f>B18/Z18*100</f>
        <v>54.744525547445257</v>
      </c>
      <c r="D18" s="72">
        <f>F18+G18+H18+I18</f>
        <v>150</v>
      </c>
      <c r="E18" s="72">
        <f>D18/Z18*100</f>
        <v>54.744525547445257</v>
      </c>
      <c r="F18" s="72">
        <v>0</v>
      </c>
      <c r="G18" s="72">
        <v>0</v>
      </c>
      <c r="H18" s="72">
        <v>150</v>
      </c>
      <c r="I18" s="72"/>
      <c r="J18" s="72"/>
      <c r="K18" s="72" t="e">
        <f>J18/AB18*100</f>
        <v>#DIV/0!</v>
      </c>
      <c r="L18" s="75"/>
      <c r="M18" s="72" t="e">
        <f>L18/AC18*100</f>
        <v>#DIV/0!</v>
      </c>
      <c r="N18" s="80"/>
      <c r="O18" s="72" t="e">
        <f>N18/AD18*100</f>
        <v>#DIV/0!</v>
      </c>
      <c r="P18" s="75"/>
      <c r="Q18" s="72" t="e">
        <f>P18/AE18*100</f>
        <v>#DIV/0!</v>
      </c>
      <c r="R18" s="75"/>
      <c r="S18" s="72">
        <f>R18/AF18*100</f>
        <v>0</v>
      </c>
      <c r="T18" s="72"/>
      <c r="U18" s="72"/>
      <c r="V18" s="75">
        <v>58</v>
      </c>
      <c r="W18" s="75">
        <v>44</v>
      </c>
      <c r="X18" s="76"/>
      <c r="Y18" s="77" t="s">
        <v>49</v>
      </c>
      <c r="Z18" s="78">
        <f>SUM(AA18:AH18)</f>
        <v>274</v>
      </c>
      <c r="AA18" s="75">
        <v>194</v>
      </c>
      <c r="AB18" s="72">
        <v>0</v>
      </c>
      <c r="AC18" s="75">
        <v>0</v>
      </c>
      <c r="AD18" s="75">
        <v>0</v>
      </c>
      <c r="AE18" s="75">
        <v>0</v>
      </c>
      <c r="AF18" s="75">
        <v>80</v>
      </c>
      <c r="AG18" s="75">
        <v>0</v>
      </c>
      <c r="AH18" s="75">
        <v>0</v>
      </c>
      <c r="AI18" s="75">
        <v>0</v>
      </c>
      <c r="AJ18" s="79"/>
      <c r="AK18" s="64"/>
      <c r="AL18" s="59"/>
      <c r="AM18" s="59"/>
      <c r="AN18" s="59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1"/>
      <c r="AZ18" s="59"/>
      <c r="BA18" s="59"/>
      <c r="BB18" s="59"/>
      <c r="BC18" s="62"/>
    </row>
    <row r="19" spans="1:55" s="69" customFormat="1" ht="15.75">
      <c r="A19" s="56" t="s">
        <v>48</v>
      </c>
      <c r="B19" s="71">
        <f t="shared" si="0"/>
        <v>40.5</v>
      </c>
      <c r="C19" s="72">
        <f t="shared" si="1"/>
        <v>100</v>
      </c>
      <c r="D19" s="72">
        <f t="shared" si="2"/>
        <v>0</v>
      </c>
      <c r="E19" s="72" t="e">
        <f t="shared" si="3"/>
        <v>#DIV/0!</v>
      </c>
      <c r="F19" s="72">
        <v>0</v>
      </c>
      <c r="G19" s="72">
        <v>0</v>
      </c>
      <c r="H19" s="72">
        <v>0</v>
      </c>
      <c r="I19" s="72"/>
      <c r="J19" s="72"/>
      <c r="K19" s="72" t="e">
        <f t="shared" si="4"/>
        <v>#DIV/0!</v>
      </c>
      <c r="L19" s="75">
        <v>40.5</v>
      </c>
      <c r="M19" s="72">
        <f t="shared" si="5"/>
        <v>100</v>
      </c>
      <c r="N19" s="80"/>
      <c r="O19" s="72" t="e">
        <f t="shared" si="6"/>
        <v>#DIV/0!</v>
      </c>
      <c r="P19" s="75"/>
      <c r="Q19" s="72" t="e">
        <f t="shared" si="7"/>
        <v>#DIV/0!</v>
      </c>
      <c r="R19" s="75"/>
      <c r="S19" s="72" t="e">
        <f t="shared" si="8"/>
        <v>#DIV/0!</v>
      </c>
      <c r="T19" s="72"/>
      <c r="U19" s="72"/>
      <c r="V19" s="75"/>
      <c r="W19" s="75"/>
      <c r="X19" s="76" t="s">
        <v>55</v>
      </c>
      <c r="Y19" s="77" t="s">
        <v>48</v>
      </c>
      <c r="Z19" s="78">
        <f t="shared" si="9"/>
        <v>40.5</v>
      </c>
      <c r="AA19" s="84">
        <v>0</v>
      </c>
      <c r="AB19" s="84">
        <v>0</v>
      </c>
      <c r="AC19" s="84">
        <v>40.5</v>
      </c>
      <c r="AD19" s="84">
        <v>0</v>
      </c>
      <c r="AE19" s="84">
        <v>0</v>
      </c>
      <c r="AF19" s="84">
        <v>0</v>
      </c>
      <c r="AG19" s="84">
        <v>0</v>
      </c>
      <c r="AH19" s="75">
        <v>0</v>
      </c>
      <c r="AI19" s="75">
        <v>0</v>
      </c>
      <c r="AJ19" s="79"/>
      <c r="AK19" s="64"/>
      <c r="AL19" s="67"/>
      <c r="AM19" s="67"/>
      <c r="AN19" s="67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8"/>
      <c r="AZ19" s="67"/>
      <c r="BA19" s="59"/>
      <c r="BB19" s="67"/>
      <c r="BC19" s="62"/>
    </row>
    <row r="20" spans="1:55" s="30" customFormat="1" ht="21.6" customHeight="1">
      <c r="A20" s="31" t="s">
        <v>35</v>
      </c>
      <c r="B20" s="32">
        <f t="shared" si="0"/>
        <v>4702.5</v>
      </c>
      <c r="C20" s="32">
        <f t="shared" si="1"/>
        <v>98.615916955017298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v>40.5</v>
      </c>
      <c r="M20" s="27">
        <f t="shared" si="5"/>
        <v>100</v>
      </c>
      <c r="N20" s="32">
        <f>SUM(N6:N19)</f>
        <v>0</v>
      </c>
      <c r="O20" s="27" t="e">
        <f t="shared" si="6"/>
        <v>#DIV/0!</v>
      </c>
      <c r="P20" s="32">
        <f>SUM(P6:P19)</f>
        <v>250</v>
      </c>
      <c r="Q20" s="32">
        <f t="shared" si="7"/>
        <v>98.814229249011859</v>
      </c>
      <c r="R20" s="32">
        <f>SUM(R6:R19)</f>
        <v>596</v>
      </c>
      <c r="S20" s="32">
        <f t="shared" si="8"/>
        <v>94.603174603174594</v>
      </c>
      <c r="T20" s="32">
        <f>SUM(T6:T19)</f>
        <v>0</v>
      </c>
      <c r="U20" s="32">
        <f>SUM(U6:U19)</f>
        <v>295</v>
      </c>
      <c r="V20" s="32">
        <f>SUM(V6:V19)</f>
        <v>1588</v>
      </c>
      <c r="W20" s="32">
        <f>SUM(W6:W19)</f>
        <v>792</v>
      </c>
      <c r="X20" s="57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5272</v>
      </c>
      <c r="C21" s="27">
        <v>111</v>
      </c>
      <c r="D21" s="27">
        <v>4326.7</v>
      </c>
      <c r="E21" s="27">
        <v>123</v>
      </c>
      <c r="F21" s="27">
        <v>840</v>
      </c>
      <c r="G21" s="27">
        <v>2870.7</v>
      </c>
      <c r="H21" s="27">
        <v>616</v>
      </c>
      <c r="I21" s="27">
        <v>0</v>
      </c>
      <c r="J21" s="27">
        <v>60</v>
      </c>
      <c r="K21" s="27">
        <v>100</v>
      </c>
      <c r="L21" s="27">
        <v>41</v>
      </c>
      <c r="M21" s="27">
        <v>100</v>
      </c>
      <c r="N21" s="27">
        <v>0</v>
      </c>
      <c r="O21" s="27">
        <v>0</v>
      </c>
      <c r="P21" s="27">
        <v>347</v>
      </c>
      <c r="Q21" s="27">
        <v>137</v>
      </c>
      <c r="R21" s="27">
        <v>308</v>
      </c>
      <c r="S21" s="27">
        <v>49</v>
      </c>
      <c r="T21" s="27">
        <v>0</v>
      </c>
      <c r="U21" s="27">
        <v>190</v>
      </c>
      <c r="V21" s="27">
        <v>1839</v>
      </c>
      <c r="W21" s="27">
        <v>1291</v>
      </c>
      <c r="X21" s="58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-569.5</v>
      </c>
      <c r="C22" s="32"/>
      <c r="D22" s="32">
        <f>F22+G22+H22+I22</f>
        <v>-865.69999999999982</v>
      </c>
      <c r="E22" s="32"/>
      <c r="F22" s="32">
        <f t="shared" ref="F22:J22" si="11">F20-F21</f>
        <v>-70</v>
      </c>
      <c r="G22" s="32">
        <f t="shared" si="11"/>
        <v>-669.69999999999982</v>
      </c>
      <c r="H22" s="32">
        <f t="shared" si="11"/>
        <v>-126</v>
      </c>
      <c r="I22" s="32">
        <f t="shared" si="11"/>
        <v>0</v>
      </c>
      <c r="J22" s="32">
        <f t="shared" si="11"/>
        <v>0</v>
      </c>
      <c r="K22" s="46"/>
      <c r="L22" s="32">
        <f>L20-L21</f>
        <v>-0.5</v>
      </c>
      <c r="M22" s="46"/>
      <c r="N22" s="32">
        <f>N20-N21</f>
        <v>0</v>
      </c>
      <c r="O22" s="46"/>
      <c r="P22" s="32">
        <f>P20-P21</f>
        <v>-97</v>
      </c>
      <c r="Q22" s="46"/>
      <c r="R22" s="32">
        <f>R20-R21</f>
        <v>288</v>
      </c>
      <c r="S22" s="46"/>
      <c r="T22" s="46"/>
      <c r="U22" s="32">
        <f>U20-U21</f>
        <v>105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98"/>
      <c r="AQ22" s="98"/>
      <c r="AR22" s="98"/>
      <c r="AS22" s="98"/>
      <c r="AT22" s="98"/>
      <c r="AU22" s="98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2025-06-20T05:50:38Z</cp:lastPrinted>
  <dcterms:modified xsi:type="dcterms:W3CDTF">2025-06-24T06:53:04Z</dcterms:modified>
</cp:coreProperties>
</file>